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480" windowHeight="1164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закл.договоров'!$A$4:$N$4</definedName>
    <definedName name="_xlnm.Print_Area" localSheetId="1">'Реестр закл.договоров'!$A$1:$H$149</definedName>
    <definedName name="_xlnm.Print_Area" localSheetId="0">Свод!$A$1:$K$116</definedName>
  </definedNames>
  <calcPr calcId="145621"/>
</workbook>
</file>

<file path=xl/calcChain.xml><?xml version="1.0" encoding="utf-8"?>
<calcChain xmlns="http://schemas.openxmlformats.org/spreadsheetml/2006/main">
  <c r="E86" i="2" l="1"/>
  <c r="F86" i="2"/>
  <c r="G86" i="2"/>
  <c r="H86" i="2"/>
  <c r="I86" i="2"/>
  <c r="J86" i="2"/>
  <c r="K86" i="2"/>
  <c r="D86" i="2"/>
  <c r="E6" i="2"/>
  <c r="F6" i="2"/>
  <c r="G6" i="2"/>
  <c r="H6" i="2"/>
  <c r="I6" i="2"/>
  <c r="J6" i="2"/>
  <c r="K6" i="2"/>
  <c r="D6" i="2"/>
  <c r="G45" i="3" l="1"/>
  <c r="G44" i="3"/>
  <c r="G43" i="3"/>
  <c r="G42" i="3"/>
  <c r="G41" i="3"/>
  <c r="G40" i="3"/>
  <c r="G5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</calcChain>
</file>

<file path=xl/sharedStrings.xml><?xml version="1.0" encoding="utf-8"?>
<sst xmlns="http://schemas.openxmlformats.org/spreadsheetml/2006/main" count="829" uniqueCount="274">
  <si>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</si>
  <si>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</si>
  <si>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</si>
  <si>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</si>
  <si>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</si>
  <si>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</si>
  <si>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</si>
  <si>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</si>
  <si>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</si>
  <si>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</si>
  <si>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</si>
  <si>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</si>
  <si>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</si>
  <si>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</si>
  <si>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</si>
  <si>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</si>
  <si>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</si>
  <si>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</si>
  <si>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</si>
  <si>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ПС 110/35/10 кВ "Тамбовская № 6"</t>
  </si>
  <si>
    <t xml:space="preserve">ПС 110/35/10 кВ "Комсомольская" </t>
  </si>
  <si>
    <t xml:space="preserve">ПС 110/35/10 кВ "Промышленная" </t>
  </si>
  <si>
    <t>ПС 110/10 кВ "Новолядинская"</t>
  </si>
  <si>
    <t>ПС 35/10 кВ "Тулиновская"</t>
  </si>
  <si>
    <t>ПС 110/6 кВ "Тамбовская № 8"</t>
  </si>
  <si>
    <t>ПС 35/10 кВ "Черняновская"</t>
  </si>
  <si>
    <t>ПС 35/10 кВ "Тимирязевская"</t>
  </si>
  <si>
    <t>ПС 110/6 кВ "Тамбовская № 5"</t>
  </si>
  <si>
    <t>ПС 35/10 кВ "Горельская"</t>
  </si>
  <si>
    <t>ПС 35/10 кВ "П. Пригородная"</t>
  </si>
  <si>
    <t>ПС 35/10 кВ "Знаменская"</t>
  </si>
  <si>
    <t>ПС 35/10 кВ "Селезневская"</t>
  </si>
  <si>
    <t>ПС 110/35/6 кВ "Рассказовская"</t>
  </si>
  <si>
    <t>ПС 35/10 кВ "Татановская"</t>
  </si>
  <si>
    <t>ПС 110/10 кВ "Малоталинская"</t>
  </si>
  <si>
    <t>ПС 35/10 кВ "Столовская"</t>
  </si>
  <si>
    <t>ПС 35/10 кВ "Ивановская"</t>
  </si>
  <si>
    <t>ПС 35/10 кВ "Авангардская"</t>
  </si>
  <si>
    <t>ПС 35/10 кВ "Пичерская"</t>
  </si>
  <si>
    <t>ПС 35/10 кВ "Платоновская"</t>
  </si>
  <si>
    <t>ПС 35/10 кВ "Серебряковская"</t>
  </si>
  <si>
    <t>ПС 35/10 кВ "Бокинская"</t>
  </si>
  <si>
    <t>4 месяца</t>
  </si>
  <si>
    <t>ПС 35/10 кВ "Авдеевская"</t>
  </si>
  <si>
    <t>ПС 35/10 кВ "Бахаревская"</t>
  </si>
  <si>
    <t>ПС 35/10 кВ "Верхоценская"</t>
  </si>
  <si>
    <t>ПС 35/10 кВ "Суравская"</t>
  </si>
  <si>
    <t>ПС 35/10 кВ "Сухотинская"</t>
  </si>
  <si>
    <t>ПС 35/10 кВ "Ярославская"</t>
  </si>
  <si>
    <t>ПС 35/10 кВ "Саюкинская"</t>
  </si>
  <si>
    <t>ПС 110/35/10 кВ "Промышленная"</t>
  </si>
  <si>
    <t>ПС 35/10 кВ "П. Марфинская"</t>
  </si>
  <si>
    <t>ПС 110/6 кВ "Тамбовская № 3"</t>
  </si>
  <si>
    <t>ПС 35/10 кВ "Б. Двойневская"</t>
  </si>
  <si>
    <t>Литвинов Антон Александрович</t>
  </si>
  <si>
    <t>ПС 110/10 кВ "Н. Лядинская"</t>
  </si>
  <si>
    <t>ПС 110/10 кВ "М. Талинская"</t>
  </si>
  <si>
    <t>ПС 35/10 кВ "Викторская"</t>
  </si>
  <si>
    <t>ПС 110/35/10 кВ "Комсомольская"</t>
  </si>
  <si>
    <t>ПС 110/10 кВ "Телешовская"</t>
  </si>
  <si>
    <t>12 месяцев</t>
  </si>
  <si>
    <t>ПС 35/10 "П.Пригородная"</t>
  </si>
  <si>
    <t>Дербинева Лидия Филипповна</t>
  </si>
  <si>
    <t>Багинская Наталья Ивановна</t>
  </si>
  <si>
    <t>Броян Лариса Ишхановна</t>
  </si>
  <si>
    <t>Поздняков Дмитрий Владимирович</t>
  </si>
  <si>
    <t>Кузнецова Галина Николаевна</t>
  </si>
  <si>
    <t>Глушков Роман Иванович</t>
  </si>
  <si>
    <t>Потеряев Илья Олегович</t>
  </si>
  <si>
    <t>Черемисин Эдуард Борисович</t>
  </si>
  <si>
    <t>Нуриев Рафаель Али оглы</t>
  </si>
  <si>
    <t>Тимофеев Александр Сергеевич</t>
  </si>
  <si>
    <t>Иванов Андрей Александрович</t>
  </si>
  <si>
    <t>Толмачев Сергей Викторович</t>
  </si>
  <si>
    <t>Юрьев Владимир Николаевич</t>
  </si>
  <si>
    <t>Кувакин Николай Игоревич</t>
  </si>
  <si>
    <t>Архипов Виктор Владимирович</t>
  </si>
  <si>
    <t>Арсентьева Надежда Сергеевна</t>
  </si>
  <si>
    <t>Низгуренко Марина Петровна</t>
  </si>
  <si>
    <t>Павлова Зинаида Дмитриевна</t>
  </si>
  <si>
    <t>ИП Усманова А.С.</t>
  </si>
  <si>
    <t>ПС 110/35/10 кВ "Кирсановская"</t>
  </si>
  <si>
    <t>Французов Игорь Николаевич</t>
  </si>
  <si>
    <t>Данилов Виктор Анатольевич</t>
  </si>
  <si>
    <t>Корнеев Николай Евгеньевич</t>
  </si>
  <si>
    <t>Чернопятова Татьяна Алексеевна</t>
  </si>
  <si>
    <t>Саитбаталова Тамара Николаевна</t>
  </si>
  <si>
    <t>Лунев Геннадий Николаевич</t>
  </si>
  <si>
    <t>Антонова Мария Михайловна</t>
  </si>
  <si>
    <t>Полунина Марина Валерьевна</t>
  </si>
  <si>
    <t>Кузнецов Владимир Викторович</t>
  </si>
  <si>
    <t>Романов Виталий Геннадьевич</t>
  </si>
  <si>
    <t>Баженова Антонина Александровна</t>
  </si>
  <si>
    <t>Дерябин Сергей Анатольевич</t>
  </si>
  <si>
    <t>Дроздов Александр Анатольевич</t>
  </si>
  <si>
    <t>Дырдин Павел Владимирович</t>
  </si>
  <si>
    <t>Толмачев Дмитрий Валерьевич</t>
  </si>
  <si>
    <t>Орлова Наталия Евгеньевна</t>
  </si>
  <si>
    <t>ООО "КомЭк"</t>
  </si>
  <si>
    <t>ИП Лобков Василий Борисович</t>
  </si>
  <si>
    <t>ООО "Тамбовский бекон"</t>
  </si>
  <si>
    <t>ООО "Компания Козерог"</t>
  </si>
  <si>
    <t>ООО Жупиков</t>
  </si>
  <si>
    <t>24 месяца</t>
  </si>
  <si>
    <t>ПС 35/10 кВ "Алексеевская"</t>
  </si>
  <si>
    <t>ПС 35/10 кВ "Северная"</t>
  </si>
  <si>
    <t>ПС 35/10 кВ "Кулеватовская"</t>
  </si>
  <si>
    <t>ПС 35/10 кВ "Ламская"</t>
  </si>
  <si>
    <t>ПС 35/10 кВ "Рудовская"</t>
  </si>
  <si>
    <t>ПС 35/10 кВ "Чернитовская"</t>
  </si>
  <si>
    <t>ПС 35/10 кВ "Дегтянская"</t>
  </si>
  <si>
    <t>ПС 35/10 кВ "Питерская"</t>
  </si>
  <si>
    <t>ПС 35/10 кВ "Вяжлинская"</t>
  </si>
  <si>
    <t>ПС 35/10 кВ "Куровщинская"</t>
  </si>
  <si>
    <t>ПС 35/10 кВ "Кёршинская"</t>
  </si>
  <si>
    <t>ПС 35/10 кВ "Серповская"</t>
  </si>
  <si>
    <t>ПС 35/10 кВ "Покрововасильевская"</t>
  </si>
  <si>
    <t>ПС 35/10 кВ "Бондарская"</t>
  </si>
  <si>
    <t>ПС 35/10 кВ "Ракшинская"</t>
  </si>
  <si>
    <t>ПС 35/10 кВ "Рыбинская"</t>
  </si>
  <si>
    <t>ПС 110/35/6 кВ "Камвольная"</t>
  </si>
  <si>
    <t>ПС 110/35/10 кВ "Сосновская"</t>
  </si>
  <si>
    <t>ПС 110/35/10 кВ "Граждановская"</t>
  </si>
  <si>
    <t>ПС 110/35/10 кВ "Пичаевская"</t>
  </si>
  <si>
    <t xml:space="preserve"> 12 месяцев</t>
  </si>
  <si>
    <t>Открытое акционерное общество Финансовая Агропромышленная Корпорация «Якутия» _ изм. категории надёжн.</t>
  </si>
  <si>
    <t>ПС 110/35/6 "Камольная"</t>
  </si>
  <si>
    <t>Кахидзе Алексей Константинович</t>
  </si>
  <si>
    <t>ПС 35/10 кВ "Черитовская"</t>
  </si>
  <si>
    <t>Мумм Валерий Александрович</t>
  </si>
  <si>
    <t>ПС 35/10 кВ "Марьинская"</t>
  </si>
  <si>
    <t>ПС 35/10 кВ "Восточная"</t>
  </si>
  <si>
    <t>ПС 35/10 кВ "Пересыпкиннская"</t>
  </si>
  <si>
    <t>ПС 35/10 кВ "Гавриловская"</t>
  </si>
  <si>
    <t>ПС 35/10 кВ "Романовская"</t>
  </si>
  <si>
    <t>ПС 110/35/10 кВ "Инжавинская"</t>
  </si>
  <si>
    <t>ПС 110/10 кВ "ПТФ"</t>
  </si>
  <si>
    <t xml:space="preserve"> 4 месяца</t>
  </si>
  <si>
    <t>ПС 110/35/10 кВ Инжавинская"</t>
  </si>
  <si>
    <t>Открытое акционерное общество междугородной и международной электрической связи "Ростелеком" _ р.п. Инжавино _ ул. Заводская _ 6  "А"_ 1</t>
  </si>
  <si>
    <t>Открытое акционерное общество междугородной и международной электрической связи "Ростелеком" _ р.п. Инжавино _ ул.Котовского _ 19</t>
  </si>
  <si>
    <t>Открытое акционерное общество междугородной и международной электрической связи "Ростелеком" _ р.п. Инжавино _ ул.Котовского _ 14</t>
  </si>
  <si>
    <t>Открытое акционерное общество междугородной и международной электрической связи "Ростелеком" _ р.п. Инжавино _ ул.Котовского _ 13</t>
  </si>
  <si>
    <t>Открытое акционерное общество междугородной и международной электрической связи "Ростелеком" _ р.п. Инжавино _ ул.Котовского _ 20</t>
  </si>
  <si>
    <t>Открытое акционерное общество междугородной и международной электрической связи "Ростелеком" _ р.п. Инжавино _ ул.Котовского _ 22</t>
  </si>
  <si>
    <t>Открытое акционерное общество междугородной и международной электрической связи "Ростелеком" _ р.п. Инжавино _ ул. Максимова _  8</t>
  </si>
  <si>
    <t>Открытое акционерное общество междугородной и международной электрической связи "Ростелеком" _ р.п. Инжавино _ ул. Колхозная _  34</t>
  </si>
  <si>
    <t>Открытое акционерное общество междугородной и международной электрической связи "Ростелеком" _ р.п. Инжавино _ ул. Нагорная _  34</t>
  </si>
  <si>
    <t>Открытое акционерное общество междугородной и международной электрической связи "Ростелеком" _ р.п. Инжавино _ ул. Распопова _  14</t>
  </si>
  <si>
    <t>Открытое акционерное общество междугородной и международной электрической связи "Ростелеком" _ р.п. Инжавино _ ул. Распопова _  25</t>
  </si>
  <si>
    <t>Открытое акционерное общество междугородной и международной электрической связи "Ростелеком" _ р.п. Инжавино _ ул. Распопова _  22</t>
  </si>
  <si>
    <t>Открытое акционерное общество междугородной и международной электрической связи "Ростелеком" _ р.п. Инжавино _ ул. Распопова _  16</t>
  </si>
  <si>
    <t>Открытое акционерное общество междугородной и международной электрической связи "Ростелеком" _ р.п. Инжавино _ ул. Распопова _  18</t>
  </si>
  <si>
    <t>Пяткина Елена Васильевна</t>
  </si>
  <si>
    <t>Открытое акционерное общество междугородной и международной электрической связи "Ростелеком" _ р.п. Инжавино _ ул. Советская _ 42</t>
  </si>
  <si>
    <t>Открытое акционерное общество междугородной и международной электрической связи "Ростелеком" _ р.п. Инжавино _ ул. Лунина _ 25</t>
  </si>
  <si>
    <t>Открытое акционерное общество междугородной и международной электрической связи "Ростелеком" _ р.п. Инжавино _ ул. Максимова _  9</t>
  </si>
  <si>
    <t>Попов Александр Михайлович _ новая задача</t>
  </si>
  <si>
    <t>Андреев Владимир Александрови</t>
  </si>
  <si>
    <t>Ивлева Наталия Викторовна</t>
  </si>
  <si>
    <t>Панова Ольга Анатольевна</t>
  </si>
  <si>
    <t>Индивидуальный предприниматель Плахова Татьяна Петровна</t>
  </si>
  <si>
    <t>Открытое акционерное общество междугородной и международной электрической связи "Ростелеком" _ р.п. Инжавино _ ул. 30 лет ПОБЕДЫ _  7</t>
  </si>
  <si>
    <t>Открытое акционерное общество междугородной и международной электрической связи "Ростелеком" _ р.п. Инжавино _ ул. 30 лет ПОБЕДЫ _  8</t>
  </si>
  <si>
    <t>Открытое акционерное общество междугородной и международной электрической связи "Ростелеком" _ р.п. Инжавино _ ул. 30 лет ПОБЕДЫ _  5</t>
  </si>
  <si>
    <t>Открытое акционерное общество междугородной и международной электрической связи "Ростелеком" _ р.п. Инжавино _ ул. Колхозная _  17</t>
  </si>
  <si>
    <t xml:space="preserve">Открытое акционерное общество междугородной и международной электрической связи "Ростелеком" _ р.п. Инжавино _ ул. Заводская _ 6 </t>
  </si>
  <si>
    <t>Открытое акционерное общество междугородной и международной электрической связи "Ростелеком" _ р.п. Инжавино _ ул.Котовского _ 9</t>
  </si>
  <si>
    <t>Открытое акционерное общество междугородной и международной электрической связи "Ростелеком" _ р.п. Инжавино _ ул.Котовского _ 11</t>
  </si>
  <si>
    <t>Открытое акционерное общество междугородной и международной электрической связи "Ростелеком" _ р.п. Инжавино _ ул.Котовского _ 18</t>
  </si>
  <si>
    <t>Открытое акционерное общество междугородной и международной электрической связи "Ростелеком" _ р.п. Инжавино _ ул. Лунина _ 17</t>
  </si>
  <si>
    <t>Открытое акционерное общество междугородной и международной электрической связи "Ростелеком" _ р.п. Инжавино _ ул. 30 лет ПОБЕДЫ _  2</t>
  </si>
  <si>
    <t>Зиновьева Светлана Юрьевна</t>
  </si>
  <si>
    <t>Аношин Олег Николаевич</t>
  </si>
  <si>
    <t>Воронов Владимир Александрович</t>
  </si>
  <si>
    <t>Бунин Михаил Викторович</t>
  </si>
  <si>
    <t>ПС 35/10 кВ "Маринская"</t>
  </si>
  <si>
    <t>Саблин Евгений Владимирович</t>
  </si>
  <si>
    <t>ПС 35/10 кВ "Изосимовская"</t>
  </si>
  <si>
    <t>ПС 35/10 кВ "Тарбеевская"</t>
  </si>
  <si>
    <t>ПС 35/10 кВ "Петровская"</t>
  </si>
  <si>
    <t>ПС 35/10 кВ "Коминтерн"</t>
  </si>
  <si>
    <t>ПС 35/10 кВ "Яблоновецкая"</t>
  </si>
  <si>
    <t>ПС 35/10 кВ "Жидиловская"</t>
  </si>
  <si>
    <t>ПС 35/10 кВ "Б.Избердеевская"</t>
  </si>
  <si>
    <t>ПС 35/10 кВ "Вишневская"</t>
  </si>
  <si>
    <t>ПС 35/10 кВ "КИМ"</t>
  </si>
  <si>
    <t>ПС 35/10 кВ "Юрловская"</t>
  </si>
  <si>
    <t>ПС 35/10 кВ "Кленская"</t>
  </si>
  <si>
    <t>ПС 35/10 кВ "Козьмодемьянская"</t>
  </si>
  <si>
    <t>ПС 35/10 кВ "Кочетовская"</t>
  </si>
  <si>
    <t>ПС 35/10 кВ "Пригородная"</t>
  </si>
  <si>
    <t>ПС 35/10 кВ "Устьинская "</t>
  </si>
  <si>
    <t>ПС 35/10 кВ "Вырубовская"</t>
  </si>
  <si>
    <t>ПС 35/10 кВ "Ранинская"</t>
  </si>
  <si>
    <t>ПС 35/10 кВ "Н.Васильевская"</t>
  </si>
  <si>
    <t>ПС 35/10 кВ "Дружба"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</si>
  <si>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</si>
  <si>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</si>
  <si>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</si>
  <si>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</si>
  <si>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"Хоботовская"</t>
  </si>
  <si>
    <t>Жеребцов Игорь Николаевич</t>
  </si>
  <si>
    <t>Косякин Андрей Анатольевич</t>
  </si>
  <si>
    <t>Казаков Михаил Михайлович</t>
  </si>
  <si>
    <t>Светлана Князькова</t>
  </si>
  <si>
    <t>Татьяна Федулеева</t>
  </si>
  <si>
    <t>Владимир Дьячков</t>
  </si>
  <si>
    <t>Ростелеком ОАО</t>
  </si>
  <si>
    <t>Смолина Римма Сергеевна</t>
  </si>
  <si>
    <t>Чиркин Алексей Анатольевич</t>
  </si>
  <si>
    <t>Плохотнюк Валентина Владимировна</t>
  </si>
  <si>
    <t>Виктор Леонидович Варламов</t>
  </si>
  <si>
    <t>Сергей Валериевич Хаустов</t>
  </si>
  <si>
    <t>Зубков Валерий Владимирович</t>
  </si>
  <si>
    <t>Зариф Туйчиев</t>
  </si>
  <si>
    <t>Коршунов Николай Васильевич ИП</t>
  </si>
  <si>
    <t>Попов Василий Викторович</t>
  </si>
  <si>
    <t>Петрова Вера Николаевна</t>
  </si>
  <si>
    <t>Канаева Наталья Александровна</t>
  </si>
  <si>
    <t>Петровская ЦРБ МУЗ</t>
  </si>
  <si>
    <t>Дмитрий Валериевич Казаков</t>
  </si>
  <si>
    <t>Мантров Александр Владимирович</t>
  </si>
  <si>
    <t>Ерохина Ольга Петровна</t>
  </si>
  <si>
    <t>Юрин Евгений Владимирович</t>
  </si>
  <si>
    <t>Тищенко Михаил Иванович</t>
  </si>
  <si>
    <t>Жбанов Алексей Викторович</t>
  </si>
  <si>
    <t>Малаева Нина Васильевна</t>
  </si>
  <si>
    <t>Татьяна Бондоренко</t>
  </si>
  <si>
    <t xml:space="preserve"> Буцких Николай Юрьевич</t>
  </si>
  <si>
    <t>Белов Олег Викторович</t>
  </si>
  <si>
    <t>Белов Владимир Викторович</t>
  </si>
  <si>
    <t>Мостострой ООО</t>
  </si>
  <si>
    <t>Администрация Юрловского сельсовета</t>
  </si>
  <si>
    <t>ПС 35/10 кВ " К. Звездинская"</t>
  </si>
  <si>
    <t>ПС 35/10 кВ "Кулешовская"</t>
  </si>
  <si>
    <t>ПС 35/10 кВ "Чакинская"</t>
  </si>
  <si>
    <t>ПС 35/10 кВ "Артемовская"</t>
  </si>
  <si>
    <t>ПС 35/10 кВ "В.Вершинская"</t>
  </si>
  <si>
    <t>ПС 35/10 кВ «Лукинская»</t>
  </si>
  <si>
    <t>ПС 35/10 кВ «Ольшанская»</t>
  </si>
  <si>
    <t>ПС 35/10 кВ "Максимовская"</t>
  </si>
  <si>
    <t>ПС 35/10 кВ "Полетаевская"</t>
  </si>
  <si>
    <t>ПС 35/10 кВ "Росляйская"</t>
  </si>
  <si>
    <t>ПС 35/10 кВ "Туголуковская"</t>
  </si>
  <si>
    <t>ПС 35/10 кВ "Черняевская"</t>
  </si>
  <si>
    <t>ПС 110/35/10 кВ "Мордовская"</t>
  </si>
  <si>
    <t>ПС 110/35/10 кВ "Богдановская"</t>
  </si>
  <si>
    <t>ПС 110/35/10 кВ "Жердевская"</t>
  </si>
  <si>
    <t>ПС 110/35/10 кВ "М. Зверяевская"</t>
  </si>
  <si>
    <t>ПС 110/35/10 кВ "М. Горьковская"</t>
  </si>
  <si>
    <t>ПС 110/35/10 кВ "Мучкапская"</t>
  </si>
  <si>
    <t>ПС 110/35/10 кВ "Павловская"</t>
  </si>
  <si>
    <t>ПС 110/35/10 кВ "Токаревская"</t>
  </si>
  <si>
    <t>Петракова Нина Николаевна</t>
  </si>
  <si>
    <t>УФК по Тамбовской области (Админист рация Мордовского района Тамбовской  области)</t>
  </si>
  <si>
    <t>ПС 110/10 кВ "Богдановская"</t>
  </si>
  <si>
    <t>Воропаев Алексей Николаевич</t>
  </si>
  <si>
    <t>ЗАО «Вотек Мобайл»</t>
  </si>
  <si>
    <t>Щербин Олег Петрович</t>
  </si>
  <si>
    <t>Косых Людмила Николаевна</t>
  </si>
  <si>
    <t>Осадчук Юрий Леонидович</t>
  </si>
  <si>
    <t>Администрация Ивановского сельсовета Мордовского района Тамбовской области</t>
  </si>
  <si>
    <t>ИП глава КФХ Шепелев Евгений Алекса ндрович</t>
  </si>
  <si>
    <t>Нефедова Ольга Ивановна</t>
  </si>
  <si>
    <t>Открытое акционерное общество междугородной и международной электрической связи "Ростелеком" _ р.п. Инжавино _ ул.Котовского _ 12</t>
  </si>
  <si>
    <t>Открытое акционерное общество междугородной и международной электрической связи "Ростелеком" _ р.п. Инжавино _ ул. Лунина _ 21 - 1</t>
  </si>
  <si>
    <t>Открытое акционерное общество междугородной и международной электрической связи "Ростелеком" _ р.п. Инжавино _ ул. Школьная _ 10 - 1</t>
  </si>
  <si>
    <t>Открытое акционерное общество междугородной и международной электрической связи "Ростелеком" _ р.п. Инжавино _ ул.Котовского _ 12 "А"</t>
  </si>
  <si>
    <t>Тамбовэнерго</t>
  </si>
  <si>
    <t>Пообъектная информация по заключенным договорам ТП за Март 2014 г.</t>
  </si>
  <si>
    <t xml:space="preserve">Максимальная мощность, кВт </t>
  </si>
  <si>
    <t>№</t>
  </si>
  <si>
    <t>Сведения о деятельности филиала ОАО " МРСК Центра" - "Тамбовэнерго" по технологическому присоединению за Март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</si>
</sst>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5" formatCode="#,##0.000"/>
    <numFmt numFmtId="166" formatCode="#,##0.0000"/>
    <numFmt numFmtId="167" formatCode="0.000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7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10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9" applyNumberFormat="0" applyAlignment="0" applyProtection="0"/>
    <xf numFmtId="0" fontId="21" fillId="8" borderId="10" applyNumberFormat="0" applyAlignment="0" applyProtection="0"/>
    <xf numFmtId="0" fontId="22" fillId="8" borderId="9" applyNumberFormat="0" applyAlignment="0" applyProtection="0"/>
    <xf numFmtId="0" fontId="23" fillId="0" borderId="11" applyNumberFormat="0" applyFill="0" applyAlignment="0" applyProtection="0"/>
    <xf numFmtId="0" fontId="24" fillId="9" borderId="12" applyNumberFormat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7" fillId="3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13" applyNumberFormat="0" applyFont="0" applyAlignment="0" applyProtection="0"/>
    <xf numFmtId="0" fontId="3" fillId="0" borderId="0"/>
    <xf numFmtId="0" fontId="3" fillId="0" borderId="0"/>
    <xf numFmtId="0" fontId="8" fillId="10" borderId="13" applyNumberFormat="0" applyFont="0" applyAlignment="0" applyProtection="0"/>
    <xf numFmtId="0" fontId="3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93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 applyFill="1"/>
    <xf numFmtId="0" fontId="0" fillId="0" borderId="0" xfId="0" applyFill="1" applyBorder="1"/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0" fillId="35" borderId="0" xfId="0" applyFont="1" applyFill="1"/>
    <xf numFmtId="0" fontId="0" fillId="35" borderId="0" xfId="0" applyFont="1" applyFill="1"/>
    <xf numFmtId="0" fontId="0" fillId="35" borderId="0" xfId="0" applyFill="1"/>
    <xf numFmtId="0" fontId="7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31" fillId="35" borderId="0" xfId="0" applyNumberFormat="1" applyFont="1" applyFill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187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32" fillId="0" borderId="16" xfId="0" applyFont="1" applyBorder="1" applyAlignment="1">
      <alignment horizontal="center" vertical="center"/>
    </xf>
    <xf numFmtId="0" fontId="6" fillId="36" borderId="1" xfId="0" applyFont="1" applyFill="1" applyBorder="1" applyAlignment="1">
      <alignment horizontal="center" vertical="center" wrapText="1"/>
    </xf>
    <xf numFmtId="3" fontId="6" fillId="36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6" fillId="0" borderId="1" xfId="142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186" applyFont="1" applyFill="1" applyBorder="1" applyAlignment="1">
      <alignment horizontal="center" vertical="center" wrapText="1"/>
    </xf>
    <xf numFmtId="0" fontId="10" fillId="0" borderId="1" xfId="188" applyFont="1" applyFill="1" applyBorder="1" applyAlignment="1">
      <alignment horizontal="center" vertical="center" wrapText="1"/>
    </xf>
    <xf numFmtId="4" fontId="7" fillId="0" borderId="1" xfId="46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142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185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35" borderId="1" xfId="0" applyFont="1" applyFill="1" applyBorder="1" applyAlignment="1">
      <alignment horizontal="center" vertical="center"/>
    </xf>
    <xf numFmtId="0" fontId="10" fillId="35" borderId="0" xfId="0" applyFont="1" applyFill="1" applyAlignment="1">
      <alignment horizontal="center" vertical="center"/>
    </xf>
    <xf numFmtId="0" fontId="7" fillId="35" borderId="1" xfId="0" applyFont="1" applyFill="1" applyBorder="1" applyAlignment="1">
      <alignment horizontal="center" vertical="center" wrapText="1"/>
    </xf>
    <xf numFmtId="0" fontId="6" fillId="0" borderId="0" xfId="11" applyFont="1" applyAlignment="1">
      <alignment horizontal="center" vertical="center" wrapText="1"/>
    </xf>
    <xf numFmtId="0" fontId="6" fillId="0" borderId="1" xfId="11" applyFont="1" applyBorder="1" applyAlignment="1">
      <alignment horizontal="center" vertical="center"/>
    </xf>
    <xf numFmtId="0" fontId="6" fillId="0" borderId="0" xfId="11" applyFont="1" applyFill="1" applyAlignment="1">
      <alignment horizontal="center" vertical="center"/>
    </xf>
    <xf numFmtId="0" fontId="6" fillId="35" borderId="1" xfId="11" applyFont="1" applyFill="1" applyBorder="1" applyAlignment="1">
      <alignment horizontal="center" vertical="center"/>
    </xf>
    <xf numFmtId="0" fontId="6" fillId="35" borderId="1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165" fontId="6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1" xfId="185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35" borderId="1" xfId="0" applyNumberFormat="1" applyFont="1" applyFill="1" applyBorder="1" applyAlignment="1">
      <alignment horizontal="center" vertical="center"/>
    </xf>
    <xf numFmtId="0" fontId="10" fillId="0" borderId="0" xfId="0" applyFont="1"/>
    <xf numFmtId="165" fontId="10" fillId="0" borderId="0" xfId="0" applyNumberFormat="1" applyFont="1"/>
    <xf numFmtId="0" fontId="10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33" fillId="2" borderId="2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1" fontId="33" fillId="2" borderId="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6" fontId="0" fillId="0" borderId="0" xfId="0" applyNumberFormat="1"/>
    <xf numFmtId="1" fontId="11" fillId="0" borderId="0" xfId="0" applyNumberFormat="1" applyFont="1" applyFill="1" applyBorder="1"/>
    <xf numFmtId="0" fontId="33" fillId="2" borderId="3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4" fontId="0" fillId="0" borderId="0" xfId="0" applyNumberFormat="1"/>
    <xf numFmtId="0" fontId="11" fillId="0" borderId="0" xfId="0" applyFont="1" applyFill="1" applyBorder="1"/>
    <xf numFmtId="167" fontId="11" fillId="0" borderId="0" xfId="0" applyNumberFormat="1" applyFont="1" applyFill="1" applyBorder="1"/>
    <xf numFmtId="165" fontId="33" fillId="2" borderId="2" xfId="0" applyNumberFormat="1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165" fontId="32" fillId="3" borderId="1" xfId="0" applyNumberFormat="1" applyFont="1" applyFill="1" applyBorder="1" applyAlignment="1">
      <alignment horizontal="center" vertical="center"/>
    </xf>
    <xf numFmtId="0" fontId="26" fillId="0" borderId="0" xfId="0" applyFont="1"/>
    <xf numFmtId="0" fontId="35" fillId="3" borderId="1" xfId="0" applyFont="1" applyFill="1" applyBorder="1" applyAlignment="1">
      <alignment horizontal="center" vertical="center"/>
    </xf>
    <xf numFmtId="165" fontId="35" fillId="3" borderId="1" xfId="0" applyNumberFormat="1" applyFont="1" applyFill="1" applyBorder="1" applyAlignment="1">
      <alignment horizontal="center" vertical="center"/>
    </xf>
  </cellXfs>
  <cellStyles count="410">
    <cellStyle name="20% - Акцент1" xfId="162" builtinId="30" customBuiltin="1"/>
    <cellStyle name="20% - Акцент1 2" xfId="195"/>
    <cellStyle name="20% - Акцент2" xfId="166" builtinId="34" customBuiltin="1"/>
    <cellStyle name="20% - Акцент2 2" xfId="197"/>
    <cellStyle name="20% - Акцент3" xfId="170" builtinId="38" customBuiltin="1"/>
    <cellStyle name="20% - Акцент3 2" xfId="199"/>
    <cellStyle name="20% - Акцент4" xfId="174" builtinId="42" customBuiltin="1"/>
    <cellStyle name="20% - Акцент4 2" xfId="201"/>
    <cellStyle name="20% - Акцент5" xfId="178" builtinId="46" customBuiltin="1"/>
    <cellStyle name="20% - Акцент5 2" xfId="203"/>
    <cellStyle name="20% - Акцент6" xfId="182" builtinId="50" customBuiltin="1"/>
    <cellStyle name="20% - Акцент6 2" xfId="205"/>
    <cellStyle name="40% - Акцент1" xfId="163" builtinId="31" customBuiltin="1"/>
    <cellStyle name="40% - Акцент1 2" xfId="196"/>
    <cellStyle name="40% - Акцент2" xfId="167" builtinId="35" customBuiltin="1"/>
    <cellStyle name="40% - Акцент2 2" xfId="198"/>
    <cellStyle name="40% - Акцент3" xfId="171" builtinId="39" customBuiltin="1"/>
    <cellStyle name="40% - Акцент3 2" xfId="200"/>
    <cellStyle name="40% - Акцент4" xfId="175" builtinId="43" customBuiltin="1"/>
    <cellStyle name="40% - Акцент4 2" xfId="202"/>
    <cellStyle name="40% - Акцент5" xfId="179" builtinId="47" customBuiltin="1"/>
    <cellStyle name="40% - Акцент5 2" xfId="204"/>
    <cellStyle name="40% - Акцент6" xfId="183" builtinId="51" customBuiltin="1"/>
    <cellStyle name="40% - Акцент6 2" xfId="206"/>
    <cellStyle name="60% - Акцент1" xfId="164" builtinId="32" customBuiltin="1"/>
    <cellStyle name="60% - Акцент2" xfId="168" builtinId="36" customBuiltin="1"/>
    <cellStyle name="60% - Акцент3" xfId="172" builtinId="40" customBuiltin="1"/>
    <cellStyle name="60% - Акцент4" xfId="176" builtinId="44" customBuiltin="1"/>
    <cellStyle name="60% - Акцент5" xfId="180" builtinId="48" customBuiltin="1"/>
    <cellStyle name="60% - Акцент6" xfId="184" builtinId="52" customBuiltin="1"/>
    <cellStyle name="Акцент1" xfId="161" builtinId="29" customBuiltin="1"/>
    <cellStyle name="Акцент2" xfId="165" builtinId="33" customBuiltin="1"/>
    <cellStyle name="Акцент3" xfId="169" builtinId="37" customBuiltin="1"/>
    <cellStyle name="Акцент4" xfId="173" builtinId="41" customBuiltin="1"/>
    <cellStyle name="Акцент5" xfId="177" builtinId="45" customBuiltin="1"/>
    <cellStyle name="Акцент6" xfId="181" builtinId="49" customBuiltin="1"/>
    <cellStyle name="Ввод " xfId="153" builtinId="20" customBuiltin="1"/>
    <cellStyle name="Вывод" xfId="154" builtinId="21" customBuiltin="1"/>
    <cellStyle name="Вычисление" xfId="155" builtinId="22" customBuiltin="1"/>
    <cellStyle name="Гиперссылка 2" xfId="1"/>
    <cellStyle name="Денежный 2" xfId="207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60" builtinId="25" customBuiltin="1"/>
    <cellStyle name="Контрольная ячейка" xfId="157" builtinId="23" customBuiltin="1"/>
    <cellStyle name="Название" xfId="145" builtinId="15" customBuiltin="1"/>
    <cellStyle name="Нейтральный" xfId="152" builtinId="28" customBuiltin="1"/>
    <cellStyle name="Обычный" xfId="0" builtinId="0"/>
    <cellStyle name="Обычный 10" xfId="2"/>
    <cellStyle name="Обычный 100" xfId="3"/>
    <cellStyle name="Обычный 101" xfId="4"/>
    <cellStyle name="Обычный 101 10 2 2 2" xfId="316"/>
    <cellStyle name="Обычный 101 2" xfId="194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1" xfId="12"/>
    <cellStyle name="Обычный 110" xfId="13"/>
    <cellStyle name="Обычный 111" xfId="14"/>
    <cellStyle name="Обычный 112" xfId="15"/>
    <cellStyle name="Обычный 113" xfId="16"/>
    <cellStyle name="Обычный 114" xfId="17"/>
    <cellStyle name="Обычный 115" xfId="18"/>
    <cellStyle name="Обычный 116" xfId="19"/>
    <cellStyle name="Обычный 117" xfId="20"/>
    <cellStyle name="Обычный 118" xfId="21"/>
    <cellStyle name="Обычный 119" xfId="22"/>
    <cellStyle name="Обычный 12" xfId="23"/>
    <cellStyle name="Обычный 120" xfId="24"/>
    <cellStyle name="Обычный 121" xfId="25"/>
    <cellStyle name="Обычный 13" xfId="26"/>
    <cellStyle name="Обычный 14" xfId="27"/>
    <cellStyle name="Обычный 15" xfId="28"/>
    <cellStyle name="Обычный 158" xfId="29"/>
    <cellStyle name="Обычный 159" xfId="30"/>
    <cellStyle name="Обычный 16" xfId="31"/>
    <cellStyle name="Обычный 161" xfId="32"/>
    <cellStyle name="Обычный 17" xfId="33"/>
    <cellStyle name="Обычный 171" xfId="34"/>
    <cellStyle name="Обычный 172" xfId="35"/>
    <cellStyle name="Обычный 174" xfId="36"/>
    <cellStyle name="Обычный 175" xfId="37"/>
    <cellStyle name="Обычный 18" xfId="38"/>
    <cellStyle name="Обычный 184" xfId="39"/>
    <cellStyle name="Обычный 185" xfId="40"/>
    <cellStyle name="Обычный 186" xfId="41"/>
    <cellStyle name="Обычный 187" xfId="42"/>
    <cellStyle name="Обычный 19" xfId="43"/>
    <cellStyle name="Обычный 193" xfId="44"/>
    <cellStyle name="Обычный 194" xfId="45"/>
    <cellStyle name="Обычный 198" xfId="210"/>
    <cellStyle name="Обычный 2" xfId="46"/>
    <cellStyle name="Обычный 2 2" xfId="47"/>
    <cellStyle name="Обычный 2 2 2" xfId="48"/>
    <cellStyle name="Обычный 2 3" xfId="49"/>
    <cellStyle name="Обычный 2 4" xfId="50"/>
    <cellStyle name="Обычный 2_Заключенные ДТП СЭС 2008 год" xfId="51"/>
    <cellStyle name="Обычный 20" xfId="52"/>
    <cellStyle name="Обычный 200" xfId="209"/>
    <cellStyle name="Обычный 201" xfId="211"/>
    <cellStyle name="Обычный 202" xfId="212"/>
    <cellStyle name="Обычный 203" xfId="213"/>
    <cellStyle name="Обычный 204" xfId="214"/>
    <cellStyle name="Обычный 206" xfId="208"/>
    <cellStyle name="Обычный 21" xfId="53"/>
    <cellStyle name="Обычный 213" xfId="219"/>
    <cellStyle name="Обычный 214" xfId="220"/>
    <cellStyle name="Обычный 215" xfId="221"/>
    <cellStyle name="Обычный 216" xfId="222"/>
    <cellStyle name="Обычный 218" xfId="215"/>
    <cellStyle name="Обычный 219" xfId="223"/>
    <cellStyle name="Обычный 22" xfId="54"/>
    <cellStyle name="Обычный 220" xfId="224"/>
    <cellStyle name="Обычный 222" xfId="218"/>
    <cellStyle name="Обычный 224" xfId="217"/>
    <cellStyle name="Обычный 225" xfId="216"/>
    <cellStyle name="Обычный 226" xfId="226"/>
    <cellStyle name="Обычный 227" xfId="227"/>
    <cellStyle name="Обычный 228" xfId="228"/>
    <cellStyle name="Обычный 229" xfId="229"/>
    <cellStyle name="Обычный 23" xfId="55"/>
    <cellStyle name="Обычный 230" xfId="230"/>
    <cellStyle name="Обычный 232" xfId="232"/>
    <cellStyle name="Обычный 234" xfId="231"/>
    <cellStyle name="Обычный 235" xfId="233"/>
    <cellStyle name="Обычный 236" xfId="225"/>
    <cellStyle name="Обычный 24" xfId="56"/>
    <cellStyle name="Обычный 247" xfId="235"/>
    <cellStyle name="Обычный 248" xfId="234"/>
    <cellStyle name="Обычный 25" xfId="57"/>
    <cellStyle name="Обычный 26" xfId="58"/>
    <cellStyle name="Обычный 27" xfId="59"/>
    <cellStyle name="Обычный 28" xfId="60"/>
    <cellStyle name="Обычный 29" xfId="61"/>
    <cellStyle name="Обычный 3" xfId="62"/>
    <cellStyle name="Обычный 30" xfId="63"/>
    <cellStyle name="Обычный 31" xfId="64"/>
    <cellStyle name="Обычный 32" xfId="65"/>
    <cellStyle name="Обычный 33" xfId="66"/>
    <cellStyle name="Обычный 34" xfId="67"/>
    <cellStyle name="Обычный 344" xfId="240"/>
    <cellStyle name="Обычный 345" xfId="239"/>
    <cellStyle name="Обычный 346" xfId="241"/>
    <cellStyle name="Обычный 348" xfId="242"/>
    <cellStyle name="Обычный 35" xfId="68"/>
    <cellStyle name="Обычный 350" xfId="245"/>
    <cellStyle name="Обычный 351" xfId="244"/>
    <cellStyle name="Обычный 352" xfId="243"/>
    <cellStyle name="Обычный 353" xfId="236"/>
    <cellStyle name="Обычный 354" xfId="238"/>
    <cellStyle name="Обычный 356" xfId="237"/>
    <cellStyle name="Обычный 36" xfId="69"/>
    <cellStyle name="Обычный 37" xfId="70"/>
    <cellStyle name="Обычный 38" xfId="71"/>
    <cellStyle name="Обычный 39" xfId="72"/>
    <cellStyle name="Обычный 390" xfId="247"/>
    <cellStyle name="Обычный 391" xfId="246"/>
    <cellStyle name="Обычный 4" xfId="189"/>
    <cellStyle name="Обычный 40" xfId="73"/>
    <cellStyle name="Обычный 403" xfId="249"/>
    <cellStyle name="Обычный 404" xfId="248"/>
    <cellStyle name="Обычный 406" xfId="250"/>
    <cellStyle name="Обычный 407" xfId="251"/>
    <cellStyle name="Обычный 408" xfId="252"/>
    <cellStyle name="Обычный 409" xfId="253"/>
    <cellStyle name="Обычный 41" xfId="74"/>
    <cellStyle name="Обычный 412" xfId="255"/>
    <cellStyle name="Обычный 413" xfId="254"/>
    <cellStyle name="Обычный 415" xfId="256"/>
    <cellStyle name="Обычный 416" xfId="262"/>
    <cellStyle name="Обычный 417" xfId="263"/>
    <cellStyle name="Обычный 418" xfId="261"/>
    <cellStyle name="Обычный 419" xfId="264"/>
    <cellStyle name="Обычный 42" xfId="75"/>
    <cellStyle name="Обычный 420" xfId="265"/>
    <cellStyle name="Обычный 422" xfId="260"/>
    <cellStyle name="Обычный 423" xfId="259"/>
    <cellStyle name="Обычный 425" xfId="266"/>
    <cellStyle name="Обычный 426" xfId="267"/>
    <cellStyle name="Обычный 428" xfId="271"/>
    <cellStyle name="Обычный 429" xfId="272"/>
    <cellStyle name="Обычный 43" xfId="76"/>
    <cellStyle name="Обычный 430" xfId="268"/>
    <cellStyle name="Обычный 431" xfId="269"/>
    <cellStyle name="Обычный 433" xfId="273"/>
    <cellStyle name="Обычный 434" xfId="270"/>
    <cellStyle name="Обычный 435" xfId="274"/>
    <cellStyle name="Обычный 436" xfId="275"/>
    <cellStyle name="Обычный 437" xfId="276"/>
    <cellStyle name="Обычный 44" xfId="77"/>
    <cellStyle name="Обычный 441" xfId="257"/>
    <cellStyle name="Обычный 445" xfId="258"/>
    <cellStyle name="Обычный 447" xfId="278"/>
    <cellStyle name="Обычный 448" xfId="277"/>
    <cellStyle name="Обычный 449" xfId="279"/>
    <cellStyle name="Обычный 45" xfId="78"/>
    <cellStyle name="Обычный 450" xfId="281"/>
    <cellStyle name="Обычный 451" xfId="280"/>
    <cellStyle name="Обычный 46" xfId="79"/>
    <cellStyle name="Обычный 47" xfId="80"/>
    <cellStyle name="Обычный 476" xfId="288"/>
    <cellStyle name="Обычный 477" xfId="289"/>
    <cellStyle name="Обычный 479" xfId="290"/>
    <cellStyle name="Обычный 48" xfId="81"/>
    <cellStyle name="Обычный 480" xfId="291"/>
    <cellStyle name="Обычный 481" xfId="287"/>
    <cellStyle name="Обычный 482" xfId="302"/>
    <cellStyle name="Обычный 483" xfId="293"/>
    <cellStyle name="Обычный 484" xfId="292"/>
    <cellStyle name="Обычный 485" xfId="286"/>
    <cellStyle name="Обычный 49" xfId="82"/>
    <cellStyle name="Обычный 493" xfId="284"/>
    <cellStyle name="Обычный 494" xfId="285"/>
    <cellStyle name="Обычный 496" xfId="294"/>
    <cellStyle name="Обычный 497" xfId="295"/>
    <cellStyle name="Обычный 499" xfId="296"/>
    <cellStyle name="Обычный 5" xfId="83"/>
    <cellStyle name="Обычный 5 2" xfId="84"/>
    <cellStyle name="Обычный 50" xfId="85"/>
    <cellStyle name="Обычный 500" xfId="297"/>
    <cellStyle name="Обычный 501" xfId="298"/>
    <cellStyle name="Обычный 502" xfId="299"/>
    <cellStyle name="Обычный 504" xfId="300"/>
    <cellStyle name="Обычный 505" xfId="301"/>
    <cellStyle name="Обычный 506" xfId="282"/>
    <cellStyle name="Обычный 507" xfId="283"/>
    <cellStyle name="Обычный 51" xfId="86"/>
    <cellStyle name="Обычный 52" xfId="87"/>
    <cellStyle name="Обычный 53" xfId="88"/>
    <cellStyle name="Обычный 531" xfId="304"/>
    <cellStyle name="Обычный 532" xfId="303"/>
    <cellStyle name="Обычный 54" xfId="89"/>
    <cellStyle name="Обычный 55" xfId="90"/>
    <cellStyle name="Обычный 56" xfId="91"/>
    <cellStyle name="Обычный 57" xfId="92"/>
    <cellStyle name="Обычный 570" xfId="308"/>
    <cellStyle name="Обычный 572" xfId="309"/>
    <cellStyle name="Обычный 573" xfId="310"/>
    <cellStyle name="Обычный 574" xfId="311"/>
    <cellStyle name="Обычный 575" xfId="312"/>
    <cellStyle name="Обычный 576" xfId="313"/>
    <cellStyle name="Обычный 577" xfId="314"/>
    <cellStyle name="Обычный 578" xfId="306"/>
    <cellStyle name="Обычный 579" xfId="307"/>
    <cellStyle name="Обычный 58" xfId="93"/>
    <cellStyle name="Обычный 59" xfId="94"/>
    <cellStyle name="Обычный 591" xfId="305"/>
    <cellStyle name="Обычный 6" xfId="95"/>
    <cellStyle name="Обычный 6 2" xfId="96"/>
    <cellStyle name="Обычный 60" xfId="97"/>
    <cellStyle name="Обычный 61" xfId="98"/>
    <cellStyle name="Обычный 62" xfId="99"/>
    <cellStyle name="Обычный 628" xfId="315"/>
    <cellStyle name="Обычный 63" xfId="100"/>
    <cellStyle name="Обычный 64" xfId="101"/>
    <cellStyle name="Обычный 643" xfId="317"/>
    <cellStyle name="Обычный 644" xfId="319"/>
    <cellStyle name="Обычный 645" xfId="318"/>
    <cellStyle name="Обычный 648" xfId="321"/>
    <cellStyle name="Обычный 65" xfId="102"/>
    <cellStyle name="Обычный 655" xfId="323"/>
    <cellStyle name="Обычный 657" xfId="322"/>
    <cellStyle name="Обычный 658" xfId="320"/>
    <cellStyle name="Обычный 66" xfId="103"/>
    <cellStyle name="Обычный 67" xfId="104"/>
    <cellStyle name="Обычный 671" xfId="354"/>
    <cellStyle name="Обычный 672" xfId="353"/>
    <cellStyle name="Обычный 673" xfId="355"/>
    <cellStyle name="Обычный 674" xfId="356"/>
    <cellStyle name="Обычный 675" xfId="357"/>
    <cellStyle name="Обычный 676" xfId="358"/>
    <cellStyle name="Обычный 678" xfId="359"/>
    <cellStyle name="Обычный 68" xfId="105"/>
    <cellStyle name="Обычный 680" xfId="360"/>
    <cellStyle name="Обычный 681" xfId="361"/>
    <cellStyle name="Обычный 682" xfId="380"/>
    <cellStyle name="Обычный 683" xfId="362"/>
    <cellStyle name="Обычный 684" xfId="363"/>
    <cellStyle name="Обычный 685" xfId="342"/>
    <cellStyle name="Обычный 686" xfId="350"/>
    <cellStyle name="Обычный 687" xfId="325"/>
    <cellStyle name="Обычный 688" xfId="326"/>
    <cellStyle name="Обычный 689" xfId="327"/>
    <cellStyle name="Обычный 69" xfId="106"/>
    <cellStyle name="Обычный 690" xfId="328"/>
    <cellStyle name="Обычный 691" xfId="329"/>
    <cellStyle name="Обычный 693" xfId="330"/>
    <cellStyle name="Обычный 696" xfId="331"/>
    <cellStyle name="Обычный 697" xfId="332"/>
    <cellStyle name="Обычный 699" xfId="335"/>
    <cellStyle name="Обычный 7" xfId="107"/>
    <cellStyle name="Обычный 7 2" xfId="108"/>
    <cellStyle name="Обычный 70" xfId="109"/>
    <cellStyle name="Обычный 700" xfId="334"/>
    <cellStyle name="Обычный 701" xfId="338"/>
    <cellStyle name="Обычный 702" xfId="339"/>
    <cellStyle name="Обычный 703" xfId="341"/>
    <cellStyle name="Обычный 704" xfId="340"/>
    <cellStyle name="Обычный 705" xfId="349"/>
    <cellStyle name="Обычный 706" xfId="324"/>
    <cellStyle name="Обычный 707" xfId="352"/>
    <cellStyle name="Обычный 708" xfId="351"/>
    <cellStyle name="Обычный 71" xfId="110"/>
    <cellStyle name="Обычный 710" xfId="364"/>
    <cellStyle name="Обычный 711" xfId="365"/>
    <cellStyle name="Обычный 713" xfId="366"/>
    <cellStyle name="Обычный 714" xfId="367"/>
    <cellStyle name="Обычный 715" xfId="370"/>
    <cellStyle name="Обычный 716" xfId="369"/>
    <cellStyle name="Обычный 719" xfId="371"/>
    <cellStyle name="Обычный 72" xfId="111"/>
    <cellStyle name="Обычный 720" xfId="376"/>
    <cellStyle name="Обычный 721" xfId="375"/>
    <cellStyle name="Обычный 722" xfId="377"/>
    <cellStyle name="Обычный 723" xfId="333"/>
    <cellStyle name="Обычный 724" xfId="337"/>
    <cellStyle name="Обычный 726" xfId="344"/>
    <cellStyle name="Обычный 727" xfId="343"/>
    <cellStyle name="Обычный 728" xfId="336"/>
    <cellStyle name="Обычный 729" xfId="346"/>
    <cellStyle name="Обычный 73" xfId="112"/>
    <cellStyle name="Обычный 730" xfId="345"/>
    <cellStyle name="Обычный 731" xfId="348"/>
    <cellStyle name="Обычный 732" xfId="347"/>
    <cellStyle name="Обычный 733" xfId="373"/>
    <cellStyle name="Обычный 734" xfId="372"/>
    <cellStyle name="Обычный 739" xfId="368"/>
    <cellStyle name="Обычный 74" xfId="113"/>
    <cellStyle name="Обычный 740" xfId="374"/>
    <cellStyle name="Обычный 741" xfId="378"/>
    <cellStyle name="Обычный 742" xfId="379"/>
    <cellStyle name="Обычный 743" xfId="386"/>
    <cellStyle name="Обычный 744" xfId="394"/>
    <cellStyle name="Обычный 745" xfId="381"/>
    <cellStyle name="Обычный 746" xfId="382"/>
    <cellStyle name="Обычный 747" xfId="383"/>
    <cellStyle name="Обычный 748" xfId="384"/>
    <cellStyle name="Обычный 749" xfId="385"/>
    <cellStyle name="Обычный 75" xfId="114"/>
    <cellStyle name="Обычный 750" xfId="387"/>
    <cellStyle name="Обычный 751" xfId="390"/>
    <cellStyle name="Обычный 752" xfId="188"/>
    <cellStyle name="Обычный 754" xfId="391"/>
    <cellStyle name="Обычный 757" xfId="392"/>
    <cellStyle name="Обычный 758" xfId="393"/>
    <cellStyle name="Обычный 759" xfId="395"/>
    <cellStyle name="Обычный 76" xfId="115"/>
    <cellStyle name="Обычный 760" xfId="389"/>
    <cellStyle name="Обычный 762" xfId="388"/>
    <cellStyle name="Обычный 763" xfId="396"/>
    <cellStyle name="Обычный 764" xfId="397"/>
    <cellStyle name="Обычный 766" xfId="398"/>
    <cellStyle name="Обычный 767" xfId="399"/>
    <cellStyle name="Обычный 768" xfId="403"/>
    <cellStyle name="Обычный 769" xfId="402"/>
    <cellStyle name="Обычный 77" xfId="116"/>
    <cellStyle name="Обычный 771" xfId="404"/>
    <cellStyle name="Обычный 773" xfId="187"/>
    <cellStyle name="Обычный 774" xfId="406"/>
    <cellStyle name="Обычный 775" xfId="407"/>
    <cellStyle name="Обычный 776" xfId="408"/>
    <cellStyle name="Обычный 777" xfId="405"/>
    <cellStyle name="Обычный 778" xfId="185"/>
    <cellStyle name="Обычный 779" xfId="409"/>
    <cellStyle name="Обычный 78" xfId="117"/>
    <cellStyle name="Обычный 780" xfId="186"/>
    <cellStyle name="Обычный 782" xfId="401"/>
    <cellStyle name="Обычный 783" xfId="400"/>
    <cellStyle name="Обычный 79" xfId="118"/>
    <cellStyle name="Обычный 8" xfId="119"/>
    <cellStyle name="Обычный 80" xfId="120"/>
    <cellStyle name="Обычный 81" xfId="121"/>
    <cellStyle name="Обычный 82" xfId="122"/>
    <cellStyle name="Обычный 83" xfId="123"/>
    <cellStyle name="Обычный 84" xfId="124"/>
    <cellStyle name="Обычный 85" xfId="125"/>
    <cellStyle name="Обычный 85 2" xfId="191"/>
    <cellStyle name="Обычный 86" xfId="126"/>
    <cellStyle name="Обычный 86 2" xfId="192"/>
    <cellStyle name="Обычный 87" xfId="127"/>
    <cellStyle name="Обычный 88" xfId="128"/>
    <cellStyle name="Обычный 89" xfId="129"/>
    <cellStyle name="Обычный 9" xfId="130"/>
    <cellStyle name="Обычный 9 2" xfId="131"/>
    <cellStyle name="Обычный 90" xfId="132"/>
    <cellStyle name="Обычный 91" xfId="133"/>
    <cellStyle name="Обычный 92" xfId="134"/>
    <cellStyle name="Обычный 93" xfId="135"/>
    <cellStyle name="Обычный 94" xfId="136"/>
    <cellStyle name="Обычный 95" xfId="137"/>
    <cellStyle name="Обычный 96" xfId="138"/>
    <cellStyle name="Обычный 97" xfId="139"/>
    <cellStyle name="Обычный 98" xfId="140"/>
    <cellStyle name="Обычный 99" xfId="141"/>
    <cellStyle name="Обычный_Реестр 1 МЭС" xfId="142"/>
    <cellStyle name="Плохой" xfId="151" builtinId="27" customBuiltin="1"/>
    <cellStyle name="Пояснение" xfId="159" builtinId="53" customBuiltin="1"/>
    <cellStyle name="Примечание 2" xfId="190"/>
    <cellStyle name="Примечание 3" xfId="193"/>
    <cellStyle name="Связанная ячейка" xfId="156" builtinId="24" customBuiltin="1"/>
    <cellStyle name="Текст предупреждения" xfId="158" builtinId="11" customBuiltin="1"/>
    <cellStyle name="Финансовый 2" xfId="143"/>
    <cellStyle name="Финансовый 2 2" xfId="144"/>
    <cellStyle name="Хороший" xfId="15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6"/>
  <sheetViews>
    <sheetView view="pageBreakPreview" zoomScaleNormal="100" zoomScaleSheetLayoutView="100" workbookViewId="0">
      <pane ySplit="5" topLeftCell="A6" activePane="bottomLeft" state="frozen"/>
      <selection pane="bottomLeft" activeCell="D13" sqref="D13"/>
    </sheetView>
  </sheetViews>
  <sheetFormatPr defaultRowHeight="15" x14ac:dyDescent="0.25"/>
  <cols>
    <col min="1" max="1" width="23" customWidth="1"/>
    <col min="2" max="2" width="6.5703125" customWidth="1"/>
    <col min="3" max="3" width="35.28515625" customWidth="1"/>
    <col min="4" max="4" width="9.140625" customWidth="1"/>
    <col min="5" max="5" width="11.7109375" style="62" customWidth="1"/>
    <col min="6" max="6" width="9.140625" customWidth="1"/>
    <col min="7" max="7" width="10.140625" style="62" customWidth="1"/>
    <col min="9" max="9" width="10.85546875" style="62" customWidth="1"/>
    <col min="11" max="11" width="10.140625" style="62" customWidth="1"/>
  </cols>
  <sheetData>
    <row r="1" spans="1:17" s="19" customFormat="1" x14ac:dyDescent="0.25">
      <c r="A1" s="70"/>
      <c r="B1" s="70"/>
      <c r="C1" s="70"/>
      <c r="D1" s="70"/>
      <c r="E1" s="71"/>
      <c r="F1" s="70"/>
      <c r="G1" s="71"/>
      <c r="H1" s="72" t="s">
        <v>15</v>
      </c>
      <c r="I1" s="72"/>
      <c r="J1" s="72"/>
      <c r="K1" s="72"/>
    </row>
    <row r="2" spans="1:17" s="19" customFormat="1" ht="15.75" thickBot="1" x14ac:dyDescent="0.3">
      <c r="A2" s="73" t="s">
        <v>273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7" s="19" customFormat="1" ht="15.75" customHeight="1" thickBot="1" x14ac:dyDescent="0.3">
      <c r="A3" s="74" t="s">
        <v>2</v>
      </c>
      <c r="B3" s="75"/>
      <c r="C3" s="74" t="s">
        <v>14</v>
      </c>
      <c r="D3" s="76" t="s">
        <v>3</v>
      </c>
      <c r="E3" s="76"/>
      <c r="F3" s="76" t="s">
        <v>4</v>
      </c>
      <c r="G3" s="76"/>
      <c r="H3" s="76" t="s">
        <v>5</v>
      </c>
      <c r="I3" s="77"/>
      <c r="J3" s="76" t="s">
        <v>6</v>
      </c>
      <c r="K3" s="76"/>
      <c r="L3" s="78"/>
      <c r="M3" s="79"/>
      <c r="N3" s="80"/>
      <c r="O3" s="80"/>
      <c r="P3" s="80"/>
      <c r="Q3" s="9"/>
    </row>
    <row r="4" spans="1:17" s="19" customFormat="1" ht="46.5" customHeight="1" thickBot="1" x14ac:dyDescent="0.3">
      <c r="A4" s="81"/>
      <c r="B4" s="82" t="s">
        <v>272</v>
      </c>
      <c r="C4" s="81"/>
      <c r="D4" s="76"/>
      <c r="E4" s="76"/>
      <c r="F4" s="76"/>
      <c r="G4" s="76"/>
      <c r="H4" s="76"/>
      <c r="I4" s="77"/>
      <c r="J4" s="76"/>
      <c r="K4" s="76"/>
      <c r="L4" s="83"/>
      <c r="M4" s="84"/>
      <c r="N4" s="85"/>
      <c r="O4" s="84"/>
      <c r="P4" s="80"/>
      <c r="Q4" s="9"/>
    </row>
    <row r="5" spans="1:17" s="19" customFormat="1" x14ac:dyDescent="0.25">
      <c r="A5" s="81"/>
      <c r="B5" s="82"/>
      <c r="C5" s="81"/>
      <c r="D5" s="75" t="s">
        <v>7</v>
      </c>
      <c r="E5" s="86" t="s">
        <v>8</v>
      </c>
      <c r="F5" s="75" t="s">
        <v>7</v>
      </c>
      <c r="G5" s="86" t="s">
        <v>8</v>
      </c>
      <c r="H5" s="75" t="s">
        <v>7</v>
      </c>
      <c r="I5" s="86" t="s">
        <v>8</v>
      </c>
      <c r="J5" s="75" t="s">
        <v>7</v>
      </c>
      <c r="K5" s="86" t="s">
        <v>8</v>
      </c>
      <c r="M5" s="84"/>
      <c r="N5" s="84"/>
      <c r="O5" s="84"/>
      <c r="P5" s="84"/>
      <c r="Q5" s="9"/>
    </row>
    <row r="6" spans="1:17" s="90" customFormat="1" x14ac:dyDescent="0.25">
      <c r="A6" s="87" t="s">
        <v>269</v>
      </c>
      <c r="B6" s="87"/>
      <c r="C6" s="87" t="s">
        <v>16</v>
      </c>
      <c r="D6" s="88">
        <f>SUM(D7:D85)</f>
        <v>60</v>
      </c>
      <c r="E6" s="89">
        <f t="shared" ref="E6:K6" si="0">SUM(E7:E85)</f>
        <v>4.3117999999999972</v>
      </c>
      <c r="F6" s="88">
        <f t="shared" si="0"/>
        <v>48</v>
      </c>
      <c r="G6" s="89">
        <f t="shared" si="0"/>
        <v>1.1442500000000002</v>
      </c>
      <c r="H6" s="88">
        <f t="shared" si="0"/>
        <v>80</v>
      </c>
      <c r="I6" s="89">
        <f t="shared" si="0"/>
        <v>1.0745000000000002</v>
      </c>
      <c r="J6" s="88">
        <f t="shared" si="0"/>
        <v>11</v>
      </c>
      <c r="K6" s="89">
        <f t="shared" si="0"/>
        <v>1.1312499999999999</v>
      </c>
    </row>
    <row r="7" spans="1:17" s="9" customFormat="1" x14ac:dyDescent="0.25">
      <c r="A7" s="3" t="s">
        <v>269</v>
      </c>
      <c r="B7" s="16">
        <v>1</v>
      </c>
      <c r="C7" s="17" t="s">
        <v>37</v>
      </c>
      <c r="D7" s="6">
        <v>0</v>
      </c>
      <c r="E7" s="63">
        <v>0</v>
      </c>
      <c r="F7" s="6">
        <v>0</v>
      </c>
      <c r="G7" s="63">
        <v>0</v>
      </c>
      <c r="H7" s="6">
        <v>0</v>
      </c>
      <c r="I7" s="63">
        <v>0</v>
      </c>
      <c r="J7" s="6">
        <v>0</v>
      </c>
      <c r="K7" s="63">
        <v>0</v>
      </c>
    </row>
    <row r="8" spans="1:17" s="9" customFormat="1" x14ac:dyDescent="0.25">
      <c r="A8" s="3" t="s">
        <v>269</v>
      </c>
      <c r="B8" s="16">
        <v>2</v>
      </c>
      <c r="C8" s="17" t="s">
        <v>41</v>
      </c>
      <c r="D8" s="6">
        <v>0</v>
      </c>
      <c r="E8" s="63">
        <v>0</v>
      </c>
      <c r="F8" s="6">
        <v>0</v>
      </c>
      <c r="G8" s="63">
        <v>0</v>
      </c>
      <c r="H8" s="6">
        <v>0</v>
      </c>
      <c r="I8" s="63">
        <v>0</v>
      </c>
      <c r="J8" s="6">
        <v>0</v>
      </c>
      <c r="K8" s="63">
        <v>0</v>
      </c>
    </row>
    <row r="9" spans="1:17" s="9" customFormat="1" x14ac:dyDescent="0.25">
      <c r="A9" s="3" t="s">
        <v>269</v>
      </c>
      <c r="B9" s="16">
        <v>3</v>
      </c>
      <c r="C9" s="17" t="s">
        <v>28</v>
      </c>
      <c r="D9" s="6">
        <v>1</v>
      </c>
      <c r="E9" s="63">
        <v>1.4999999999999999E-2</v>
      </c>
      <c r="F9" s="6">
        <v>2</v>
      </c>
      <c r="G9" s="63">
        <v>0.02</v>
      </c>
      <c r="H9" s="6">
        <v>2</v>
      </c>
      <c r="I9" s="63">
        <v>1.4999999999999999E-2</v>
      </c>
      <c r="J9" s="6">
        <v>0</v>
      </c>
      <c r="K9" s="63">
        <v>0</v>
      </c>
    </row>
    <row r="10" spans="1:17" s="9" customFormat="1" x14ac:dyDescent="0.25">
      <c r="A10" s="3" t="s">
        <v>269</v>
      </c>
      <c r="B10" s="16">
        <v>4</v>
      </c>
      <c r="C10" s="17" t="s">
        <v>30</v>
      </c>
      <c r="D10" s="6">
        <v>0</v>
      </c>
      <c r="E10" s="63">
        <v>0</v>
      </c>
      <c r="F10" s="6">
        <v>0</v>
      </c>
      <c r="G10" s="63">
        <v>0</v>
      </c>
      <c r="H10" s="6">
        <v>1</v>
      </c>
      <c r="I10" s="63">
        <v>5.0000000000000001E-3</v>
      </c>
      <c r="J10" s="6">
        <v>0</v>
      </c>
      <c r="K10" s="63">
        <v>0</v>
      </c>
    </row>
    <row r="11" spans="1:17" s="9" customFormat="1" x14ac:dyDescent="0.25">
      <c r="A11" s="3" t="s">
        <v>269</v>
      </c>
      <c r="B11" s="16">
        <v>5</v>
      </c>
      <c r="C11" s="17" t="s">
        <v>36</v>
      </c>
      <c r="D11" s="6">
        <v>0</v>
      </c>
      <c r="E11" s="63">
        <v>0</v>
      </c>
      <c r="F11" s="6">
        <v>0</v>
      </c>
      <c r="G11" s="63">
        <v>0</v>
      </c>
      <c r="H11" s="6">
        <v>0</v>
      </c>
      <c r="I11" s="63">
        <v>0</v>
      </c>
      <c r="J11" s="6">
        <v>0</v>
      </c>
      <c r="K11" s="63">
        <v>0</v>
      </c>
    </row>
    <row r="12" spans="1:17" s="9" customFormat="1" x14ac:dyDescent="0.25">
      <c r="A12" s="3" t="s">
        <v>269</v>
      </c>
      <c r="B12" s="16">
        <v>6</v>
      </c>
      <c r="C12" s="17" t="s">
        <v>38</v>
      </c>
      <c r="D12" s="6">
        <v>0</v>
      </c>
      <c r="E12" s="63">
        <v>0</v>
      </c>
      <c r="F12" s="6">
        <v>0</v>
      </c>
      <c r="G12" s="63">
        <v>0</v>
      </c>
      <c r="H12" s="6">
        <v>0</v>
      </c>
      <c r="I12" s="63">
        <v>0</v>
      </c>
      <c r="J12" s="6">
        <v>0</v>
      </c>
      <c r="K12" s="63">
        <v>0</v>
      </c>
    </row>
    <row r="13" spans="1:17" s="9" customFormat="1" x14ac:dyDescent="0.25">
      <c r="A13" s="3" t="s">
        <v>269</v>
      </c>
      <c r="B13" s="16">
        <v>7</v>
      </c>
      <c r="C13" s="17" t="s">
        <v>39</v>
      </c>
      <c r="D13" s="6">
        <v>0</v>
      </c>
      <c r="E13" s="63">
        <v>0</v>
      </c>
      <c r="F13" s="6">
        <v>0</v>
      </c>
      <c r="G13" s="63">
        <v>0</v>
      </c>
      <c r="H13" s="6">
        <v>0</v>
      </c>
      <c r="I13" s="63">
        <v>0</v>
      </c>
      <c r="J13" s="6">
        <v>0</v>
      </c>
      <c r="K13" s="63">
        <v>0</v>
      </c>
    </row>
    <row r="14" spans="1:17" s="2" customFormat="1" x14ac:dyDescent="0.25">
      <c r="A14" s="3" t="s">
        <v>269</v>
      </c>
      <c r="B14" s="16">
        <v>8</v>
      </c>
      <c r="C14" s="3" t="s">
        <v>29</v>
      </c>
      <c r="D14" s="6">
        <v>5</v>
      </c>
      <c r="E14" s="63">
        <v>1.0820000000000001</v>
      </c>
      <c r="F14" s="6">
        <v>2</v>
      </c>
      <c r="G14" s="63">
        <v>2.1999999999999999E-2</v>
      </c>
      <c r="H14" s="6">
        <v>3</v>
      </c>
      <c r="I14" s="63">
        <v>0.42899999999999999</v>
      </c>
      <c r="J14" s="6">
        <v>1</v>
      </c>
      <c r="K14" s="63">
        <v>2.5000000000000001E-2</v>
      </c>
    </row>
    <row r="15" spans="1:17" s="2" customFormat="1" x14ac:dyDescent="0.25">
      <c r="A15" s="3" t="s">
        <v>269</v>
      </c>
      <c r="B15" s="16">
        <v>9</v>
      </c>
      <c r="C15" s="3" t="s">
        <v>31</v>
      </c>
      <c r="D15" s="6">
        <v>1</v>
      </c>
      <c r="E15" s="63">
        <v>1.4999999999999999E-2</v>
      </c>
      <c r="F15" s="6">
        <v>0</v>
      </c>
      <c r="G15" s="63">
        <v>0</v>
      </c>
      <c r="H15" s="6">
        <v>8</v>
      </c>
      <c r="I15" s="63">
        <v>4.82E-2</v>
      </c>
      <c r="J15" s="6">
        <v>0</v>
      </c>
      <c r="K15" s="63">
        <v>0</v>
      </c>
    </row>
    <row r="16" spans="1:17" s="2" customFormat="1" x14ac:dyDescent="0.25">
      <c r="A16" s="3" t="s">
        <v>269</v>
      </c>
      <c r="B16" s="16">
        <v>10</v>
      </c>
      <c r="C16" s="3" t="s">
        <v>40</v>
      </c>
      <c r="D16" s="6">
        <v>3</v>
      </c>
      <c r="E16" s="63">
        <v>2.02</v>
      </c>
      <c r="F16" s="6">
        <v>2</v>
      </c>
      <c r="G16" s="63">
        <v>0.02</v>
      </c>
      <c r="H16" s="6">
        <v>1</v>
      </c>
      <c r="I16" s="63">
        <v>1.4999999999999999E-2</v>
      </c>
      <c r="J16" s="6">
        <v>0</v>
      </c>
      <c r="K16" s="63">
        <v>0</v>
      </c>
    </row>
    <row r="17" spans="1:11" s="2" customFormat="1" x14ac:dyDescent="0.25">
      <c r="A17" s="3" t="s">
        <v>269</v>
      </c>
      <c r="B17" s="16">
        <v>11</v>
      </c>
      <c r="C17" s="3" t="s">
        <v>35</v>
      </c>
      <c r="D17" s="6">
        <v>1</v>
      </c>
      <c r="E17" s="63">
        <v>5.0000000000000001E-3</v>
      </c>
      <c r="F17" s="6">
        <v>1</v>
      </c>
      <c r="G17" s="63">
        <v>4.0000000000000001E-3</v>
      </c>
      <c r="H17" s="6">
        <v>1</v>
      </c>
      <c r="I17" s="63">
        <v>1.4999999999999999E-2</v>
      </c>
      <c r="J17" s="6">
        <v>0</v>
      </c>
      <c r="K17" s="63">
        <v>0</v>
      </c>
    </row>
    <row r="18" spans="1:11" s="2" customFormat="1" x14ac:dyDescent="0.25">
      <c r="A18" s="3" t="s">
        <v>269</v>
      </c>
      <c r="B18" s="16">
        <v>12</v>
      </c>
      <c r="C18" s="5" t="s">
        <v>33</v>
      </c>
      <c r="D18" s="6">
        <v>1</v>
      </c>
      <c r="E18" s="63">
        <v>2.1999999999999999E-2</v>
      </c>
      <c r="F18" s="6">
        <v>1</v>
      </c>
      <c r="G18" s="63">
        <v>1.4999999999999999E-2</v>
      </c>
      <c r="H18" s="6">
        <v>4</v>
      </c>
      <c r="I18" s="63">
        <v>4.9299999999999997E-2</v>
      </c>
      <c r="J18" s="6">
        <v>0</v>
      </c>
      <c r="K18" s="63">
        <v>0</v>
      </c>
    </row>
    <row r="19" spans="1:11" s="2" customFormat="1" x14ac:dyDescent="0.25">
      <c r="A19" s="3" t="s">
        <v>269</v>
      </c>
      <c r="B19" s="16">
        <v>13</v>
      </c>
      <c r="C19" s="5" t="s">
        <v>26</v>
      </c>
      <c r="D19" s="6">
        <v>3</v>
      </c>
      <c r="E19" s="63">
        <v>2.8000000000000001E-2</v>
      </c>
      <c r="F19" s="6">
        <v>2</v>
      </c>
      <c r="G19" s="63">
        <v>0.25600000000000001</v>
      </c>
      <c r="H19" s="6">
        <v>3</v>
      </c>
      <c r="I19" s="63">
        <v>7.1300000000000002E-2</v>
      </c>
      <c r="J19" s="6">
        <v>0</v>
      </c>
      <c r="K19" s="63">
        <v>0</v>
      </c>
    </row>
    <row r="20" spans="1:11" s="2" customFormat="1" x14ac:dyDescent="0.25">
      <c r="A20" s="3" t="s">
        <v>269</v>
      </c>
      <c r="B20" s="16">
        <v>14</v>
      </c>
      <c r="C20" s="5" t="s">
        <v>47</v>
      </c>
      <c r="D20" s="6">
        <v>0</v>
      </c>
      <c r="E20" s="63">
        <v>0</v>
      </c>
      <c r="F20" s="6">
        <v>0</v>
      </c>
      <c r="G20" s="63">
        <v>0</v>
      </c>
      <c r="H20" s="6">
        <v>1</v>
      </c>
      <c r="I20" s="63">
        <v>5.0000000000000001E-3</v>
      </c>
      <c r="J20" s="6">
        <v>0</v>
      </c>
      <c r="K20" s="63">
        <v>0</v>
      </c>
    </row>
    <row r="21" spans="1:11" s="2" customFormat="1" x14ac:dyDescent="0.25">
      <c r="A21" s="3" t="s">
        <v>269</v>
      </c>
      <c r="B21" s="16">
        <v>15</v>
      </c>
      <c r="C21" s="5" t="s">
        <v>23</v>
      </c>
      <c r="D21" s="6">
        <v>1</v>
      </c>
      <c r="E21" s="63">
        <v>1.4999999999999999E-2</v>
      </c>
      <c r="F21" s="6">
        <v>2</v>
      </c>
      <c r="G21" s="63">
        <v>0.03</v>
      </c>
      <c r="H21" s="6">
        <v>4</v>
      </c>
      <c r="I21" s="63">
        <v>5.1299999999999998E-2</v>
      </c>
      <c r="J21" s="6">
        <v>0</v>
      </c>
      <c r="K21" s="63">
        <v>0</v>
      </c>
    </row>
    <row r="22" spans="1:11" s="2" customFormat="1" x14ac:dyDescent="0.25">
      <c r="A22" s="3" t="s">
        <v>269</v>
      </c>
      <c r="B22" s="16">
        <v>16</v>
      </c>
      <c r="C22" s="5" t="s">
        <v>25</v>
      </c>
      <c r="D22" s="6">
        <v>0</v>
      </c>
      <c r="E22" s="63">
        <v>0</v>
      </c>
      <c r="F22" s="6">
        <v>1</v>
      </c>
      <c r="G22" s="63">
        <v>0.01</v>
      </c>
      <c r="H22" s="6">
        <v>2</v>
      </c>
      <c r="I22" s="63">
        <v>0.03</v>
      </c>
      <c r="J22" s="6">
        <v>0</v>
      </c>
      <c r="K22" s="63">
        <v>0</v>
      </c>
    </row>
    <row r="23" spans="1:11" s="2" customFormat="1" x14ac:dyDescent="0.25">
      <c r="A23" s="3" t="s">
        <v>269</v>
      </c>
      <c r="B23" s="16">
        <v>17</v>
      </c>
      <c r="C23" s="5" t="s">
        <v>44</v>
      </c>
      <c r="D23" s="6">
        <v>0</v>
      </c>
      <c r="E23" s="63">
        <v>0</v>
      </c>
      <c r="F23" s="6">
        <v>0</v>
      </c>
      <c r="G23" s="63">
        <v>0</v>
      </c>
      <c r="H23" s="6">
        <v>1</v>
      </c>
      <c r="I23" s="63">
        <v>5.0000000000000001E-3</v>
      </c>
      <c r="J23" s="6">
        <v>0</v>
      </c>
      <c r="K23" s="63">
        <v>0</v>
      </c>
    </row>
    <row r="24" spans="1:11" s="2" customFormat="1" x14ac:dyDescent="0.25">
      <c r="A24" s="3" t="s">
        <v>269</v>
      </c>
      <c r="B24" s="16">
        <v>18</v>
      </c>
      <c r="C24" s="5" t="s">
        <v>45</v>
      </c>
      <c r="D24" s="6">
        <v>0</v>
      </c>
      <c r="E24" s="63">
        <v>0</v>
      </c>
      <c r="F24" s="6">
        <v>0</v>
      </c>
      <c r="G24" s="63">
        <v>0</v>
      </c>
      <c r="H24" s="6">
        <v>0</v>
      </c>
      <c r="I24" s="63">
        <v>0</v>
      </c>
      <c r="J24" s="6">
        <v>0</v>
      </c>
      <c r="K24" s="63">
        <v>0</v>
      </c>
    </row>
    <row r="25" spans="1:11" s="2" customFormat="1" x14ac:dyDescent="0.25">
      <c r="A25" s="3" t="s">
        <v>269</v>
      </c>
      <c r="B25" s="16">
        <v>19</v>
      </c>
      <c r="C25" s="5" t="s">
        <v>46</v>
      </c>
      <c r="D25" s="6">
        <v>1</v>
      </c>
      <c r="E25" s="63">
        <v>6.3E-3</v>
      </c>
      <c r="F25" s="6">
        <v>0</v>
      </c>
      <c r="G25" s="63">
        <v>0</v>
      </c>
      <c r="H25" s="6">
        <v>0</v>
      </c>
      <c r="I25" s="63">
        <v>0</v>
      </c>
      <c r="J25" s="6">
        <v>0</v>
      </c>
      <c r="K25" s="63">
        <v>0</v>
      </c>
    </row>
    <row r="26" spans="1:11" s="2" customFormat="1" x14ac:dyDescent="0.25">
      <c r="A26" s="3" t="s">
        <v>269</v>
      </c>
      <c r="B26" s="16">
        <v>20</v>
      </c>
      <c r="C26" s="5" t="s">
        <v>48</v>
      </c>
      <c r="D26" s="6">
        <v>0</v>
      </c>
      <c r="E26" s="63">
        <v>0</v>
      </c>
      <c r="F26" s="6">
        <v>0</v>
      </c>
      <c r="G26" s="63">
        <v>0</v>
      </c>
      <c r="H26" s="6">
        <v>0</v>
      </c>
      <c r="I26" s="63">
        <v>0</v>
      </c>
      <c r="J26" s="6">
        <v>0</v>
      </c>
      <c r="K26" s="63">
        <v>0</v>
      </c>
    </row>
    <row r="27" spans="1:11" s="2" customFormat="1" x14ac:dyDescent="0.25">
      <c r="A27" s="3" t="s">
        <v>269</v>
      </c>
      <c r="B27" s="16">
        <v>21</v>
      </c>
      <c r="C27" s="5" t="s">
        <v>49</v>
      </c>
      <c r="D27" s="6">
        <v>0</v>
      </c>
      <c r="E27" s="63">
        <v>0</v>
      </c>
      <c r="F27" s="6">
        <v>1</v>
      </c>
      <c r="G27" s="63">
        <v>1.6E-2</v>
      </c>
      <c r="H27" s="6">
        <v>0</v>
      </c>
      <c r="I27" s="63">
        <v>0</v>
      </c>
      <c r="J27" s="6">
        <v>0</v>
      </c>
      <c r="K27" s="63">
        <v>0</v>
      </c>
    </row>
    <row r="28" spans="1:11" s="2" customFormat="1" x14ac:dyDescent="0.25">
      <c r="A28" s="3" t="s">
        <v>269</v>
      </c>
      <c r="B28" s="16">
        <v>22</v>
      </c>
      <c r="C28" s="5" t="s">
        <v>51</v>
      </c>
      <c r="D28" s="6">
        <v>0</v>
      </c>
      <c r="E28" s="63">
        <v>0</v>
      </c>
      <c r="F28" s="6">
        <v>0</v>
      </c>
      <c r="G28" s="63">
        <v>0</v>
      </c>
      <c r="H28" s="6">
        <v>0</v>
      </c>
      <c r="I28" s="63">
        <v>0</v>
      </c>
      <c r="J28" s="6">
        <v>0</v>
      </c>
      <c r="K28" s="63">
        <v>0</v>
      </c>
    </row>
    <row r="29" spans="1:11" s="2" customFormat="1" x14ac:dyDescent="0.25">
      <c r="A29" s="3" t="s">
        <v>269</v>
      </c>
      <c r="B29" s="16">
        <v>23</v>
      </c>
      <c r="C29" s="5" t="s">
        <v>53</v>
      </c>
      <c r="D29" s="6">
        <v>0</v>
      </c>
      <c r="E29" s="63">
        <v>0</v>
      </c>
      <c r="F29" s="6">
        <v>0</v>
      </c>
      <c r="G29" s="63">
        <v>0</v>
      </c>
      <c r="H29" s="6">
        <v>0</v>
      </c>
      <c r="I29" s="63">
        <v>0</v>
      </c>
      <c r="J29" s="6">
        <v>0</v>
      </c>
      <c r="K29" s="63">
        <v>0</v>
      </c>
    </row>
    <row r="30" spans="1:11" s="2" customFormat="1" x14ac:dyDescent="0.25">
      <c r="A30" s="3" t="s">
        <v>269</v>
      </c>
      <c r="B30" s="16">
        <v>24</v>
      </c>
      <c r="C30" s="5" t="s">
        <v>57</v>
      </c>
      <c r="D30" s="6">
        <v>0</v>
      </c>
      <c r="E30" s="63">
        <v>0</v>
      </c>
      <c r="F30" s="6">
        <v>0</v>
      </c>
      <c r="G30" s="63">
        <v>0</v>
      </c>
      <c r="H30" s="6">
        <v>0</v>
      </c>
      <c r="I30" s="63">
        <v>0</v>
      </c>
      <c r="J30" s="6">
        <v>0</v>
      </c>
      <c r="K30" s="63">
        <v>0</v>
      </c>
    </row>
    <row r="31" spans="1:11" s="2" customFormat="1" x14ac:dyDescent="0.25">
      <c r="A31" s="3" t="s">
        <v>269</v>
      </c>
      <c r="B31" s="16">
        <v>25</v>
      </c>
      <c r="C31" s="5" t="s">
        <v>43</v>
      </c>
      <c r="D31" s="6">
        <v>1</v>
      </c>
      <c r="E31" s="63">
        <v>1.4999999999999999E-2</v>
      </c>
      <c r="F31" s="6">
        <v>0</v>
      </c>
      <c r="G31" s="65">
        <v>0</v>
      </c>
      <c r="H31" s="6">
        <v>1</v>
      </c>
      <c r="I31" s="63">
        <v>1.4999999999999999E-2</v>
      </c>
      <c r="J31" s="6">
        <v>0</v>
      </c>
      <c r="K31" s="63">
        <v>0</v>
      </c>
    </row>
    <row r="32" spans="1:11" s="7" customFormat="1" x14ac:dyDescent="0.25">
      <c r="A32" s="3" t="s">
        <v>269</v>
      </c>
      <c r="B32" s="16">
        <v>26</v>
      </c>
      <c r="C32" s="3" t="s">
        <v>104</v>
      </c>
      <c r="D32" s="28">
        <v>1</v>
      </c>
      <c r="E32" s="64">
        <v>3.0000000000000001E-3</v>
      </c>
      <c r="F32" s="28">
        <v>0</v>
      </c>
      <c r="G32" s="64">
        <v>0</v>
      </c>
      <c r="H32" s="28">
        <v>0</v>
      </c>
      <c r="I32" s="64">
        <v>0</v>
      </c>
      <c r="J32" s="28">
        <v>0</v>
      </c>
      <c r="K32" s="64">
        <v>0</v>
      </c>
    </row>
    <row r="33" spans="1:11" s="7" customFormat="1" x14ac:dyDescent="0.25">
      <c r="A33" s="3" t="s">
        <v>269</v>
      </c>
      <c r="B33" s="16">
        <v>27</v>
      </c>
      <c r="C33" s="17" t="s">
        <v>105</v>
      </c>
      <c r="D33" s="28">
        <v>2</v>
      </c>
      <c r="E33" s="64">
        <v>9.0000000000000011E-3</v>
      </c>
      <c r="F33" s="28">
        <v>0</v>
      </c>
      <c r="G33" s="64">
        <v>0</v>
      </c>
      <c r="H33" s="28">
        <v>1</v>
      </c>
      <c r="I33" s="64">
        <v>1.4E-2</v>
      </c>
      <c r="J33" s="28">
        <v>0</v>
      </c>
      <c r="K33" s="64">
        <v>0</v>
      </c>
    </row>
    <row r="34" spans="1:11" s="7" customFormat="1" x14ac:dyDescent="0.25">
      <c r="A34" s="3" t="s">
        <v>269</v>
      </c>
      <c r="B34" s="16">
        <v>28</v>
      </c>
      <c r="C34" s="17" t="s">
        <v>106</v>
      </c>
      <c r="D34" s="28">
        <v>1</v>
      </c>
      <c r="E34" s="64">
        <v>7.0000000000000001E-3</v>
      </c>
      <c r="F34" s="28">
        <v>0</v>
      </c>
      <c r="G34" s="64">
        <v>0</v>
      </c>
      <c r="H34" s="28">
        <v>1</v>
      </c>
      <c r="I34" s="64">
        <v>6.0000000000000001E-3</v>
      </c>
      <c r="J34" s="28">
        <v>0</v>
      </c>
      <c r="K34" s="64">
        <v>0</v>
      </c>
    </row>
    <row r="35" spans="1:11" s="7" customFormat="1" x14ac:dyDescent="0.25">
      <c r="A35" s="3" t="s">
        <v>269</v>
      </c>
      <c r="B35" s="16">
        <v>29</v>
      </c>
      <c r="C35" s="17" t="s">
        <v>107</v>
      </c>
      <c r="D35" s="28">
        <v>1</v>
      </c>
      <c r="E35" s="64">
        <v>0.23699999999999999</v>
      </c>
      <c r="F35" s="28">
        <v>0</v>
      </c>
      <c r="G35" s="64">
        <v>0</v>
      </c>
      <c r="H35" s="28">
        <v>1</v>
      </c>
      <c r="I35" s="64">
        <v>5.0000000000000001E-3</v>
      </c>
      <c r="J35" s="28">
        <v>0</v>
      </c>
      <c r="K35" s="64">
        <v>0</v>
      </c>
    </row>
    <row r="36" spans="1:11" s="7" customFormat="1" x14ac:dyDescent="0.25">
      <c r="A36" s="3" t="s">
        <v>269</v>
      </c>
      <c r="B36" s="16">
        <v>30</v>
      </c>
      <c r="C36" s="17" t="s">
        <v>108</v>
      </c>
      <c r="D36" s="28">
        <v>2</v>
      </c>
      <c r="E36" s="64">
        <v>2.1999999999999999E-2</v>
      </c>
      <c r="F36" s="28">
        <v>0</v>
      </c>
      <c r="G36" s="64">
        <v>0</v>
      </c>
      <c r="H36" s="28">
        <v>0</v>
      </c>
      <c r="I36" s="64">
        <v>0</v>
      </c>
      <c r="J36" s="28">
        <v>0</v>
      </c>
      <c r="K36" s="64">
        <v>0</v>
      </c>
    </row>
    <row r="37" spans="1:11" s="7" customFormat="1" x14ac:dyDescent="0.25">
      <c r="A37" s="3" t="s">
        <v>269</v>
      </c>
      <c r="B37" s="16">
        <v>31</v>
      </c>
      <c r="C37" s="17" t="s">
        <v>109</v>
      </c>
      <c r="D37" s="28">
        <v>1</v>
      </c>
      <c r="E37" s="64">
        <v>5.0000000000000001E-3</v>
      </c>
      <c r="F37" s="28">
        <v>1</v>
      </c>
      <c r="G37" s="64">
        <v>5.0000000000000001E-3</v>
      </c>
      <c r="H37" s="28">
        <v>0</v>
      </c>
      <c r="I37" s="64">
        <v>0</v>
      </c>
      <c r="J37" s="28">
        <v>0</v>
      </c>
      <c r="K37" s="64">
        <v>0</v>
      </c>
    </row>
    <row r="38" spans="1:11" s="7" customFormat="1" x14ac:dyDescent="0.25">
      <c r="A38" s="3" t="s">
        <v>269</v>
      </c>
      <c r="B38" s="16">
        <v>32</v>
      </c>
      <c r="C38" s="17" t="s">
        <v>110</v>
      </c>
      <c r="D38" s="28">
        <v>1</v>
      </c>
      <c r="E38" s="64">
        <v>1.4E-2</v>
      </c>
      <c r="F38" s="28">
        <v>0</v>
      </c>
      <c r="G38" s="64">
        <v>0</v>
      </c>
      <c r="H38" s="28">
        <v>1</v>
      </c>
      <c r="I38" s="64">
        <v>0.01</v>
      </c>
      <c r="J38" s="28">
        <v>0</v>
      </c>
      <c r="K38" s="64">
        <v>0</v>
      </c>
    </row>
    <row r="39" spans="1:11" s="7" customFormat="1" x14ac:dyDescent="0.25">
      <c r="A39" s="3" t="s">
        <v>269</v>
      </c>
      <c r="B39" s="16">
        <v>33</v>
      </c>
      <c r="C39" s="17" t="s">
        <v>111</v>
      </c>
      <c r="D39" s="28">
        <v>1</v>
      </c>
      <c r="E39" s="64">
        <v>5.0000000000000001E-3</v>
      </c>
      <c r="F39" s="28">
        <v>0</v>
      </c>
      <c r="G39" s="64">
        <v>0</v>
      </c>
      <c r="H39" s="28">
        <v>0</v>
      </c>
      <c r="I39" s="64">
        <v>0</v>
      </c>
      <c r="J39" s="28">
        <v>0</v>
      </c>
      <c r="K39" s="64">
        <v>0</v>
      </c>
    </row>
    <row r="40" spans="1:11" s="7" customFormat="1" x14ac:dyDescent="0.25">
      <c r="A40" s="3" t="s">
        <v>269</v>
      </c>
      <c r="B40" s="16">
        <v>34</v>
      </c>
      <c r="C40" s="17" t="s">
        <v>112</v>
      </c>
      <c r="D40" s="28">
        <v>1</v>
      </c>
      <c r="E40" s="64">
        <v>5.0000000000000001E-3</v>
      </c>
      <c r="F40" s="28">
        <v>0</v>
      </c>
      <c r="G40" s="64">
        <v>0</v>
      </c>
      <c r="H40" s="28">
        <v>0</v>
      </c>
      <c r="I40" s="64">
        <v>0</v>
      </c>
      <c r="J40" s="28">
        <v>0</v>
      </c>
      <c r="K40" s="64">
        <v>0</v>
      </c>
    </row>
    <row r="41" spans="1:11" s="7" customFormat="1" x14ac:dyDescent="0.25">
      <c r="A41" s="3" t="s">
        <v>269</v>
      </c>
      <c r="B41" s="16">
        <v>35</v>
      </c>
      <c r="C41" s="17" t="s">
        <v>113</v>
      </c>
      <c r="D41" s="28">
        <v>0</v>
      </c>
      <c r="E41" s="64">
        <v>0</v>
      </c>
      <c r="F41" s="28">
        <v>0</v>
      </c>
      <c r="G41" s="64">
        <v>0</v>
      </c>
      <c r="H41" s="28">
        <v>1</v>
      </c>
      <c r="I41" s="64">
        <v>1.4999999999999999E-2</v>
      </c>
      <c r="J41" s="28">
        <v>0</v>
      </c>
      <c r="K41" s="64">
        <v>0</v>
      </c>
    </row>
    <row r="42" spans="1:11" s="7" customFormat="1" x14ac:dyDescent="0.25">
      <c r="A42" s="3" t="s">
        <v>269</v>
      </c>
      <c r="B42" s="16">
        <v>36</v>
      </c>
      <c r="C42" s="17" t="s">
        <v>114</v>
      </c>
      <c r="D42" s="28">
        <v>0</v>
      </c>
      <c r="E42" s="64">
        <v>0</v>
      </c>
      <c r="F42" s="28">
        <v>0</v>
      </c>
      <c r="G42" s="64">
        <v>0</v>
      </c>
      <c r="H42" s="28">
        <v>1</v>
      </c>
      <c r="I42" s="64">
        <v>0.01</v>
      </c>
      <c r="J42" s="28">
        <v>0</v>
      </c>
      <c r="K42" s="64">
        <v>0</v>
      </c>
    </row>
    <row r="43" spans="1:11" s="7" customFormat="1" x14ac:dyDescent="0.25">
      <c r="A43" s="3" t="s">
        <v>269</v>
      </c>
      <c r="B43" s="16">
        <v>37</v>
      </c>
      <c r="C43" s="17" t="s">
        <v>115</v>
      </c>
      <c r="D43" s="28">
        <v>0</v>
      </c>
      <c r="E43" s="64">
        <v>0</v>
      </c>
      <c r="F43" s="28">
        <v>0</v>
      </c>
      <c r="G43" s="64">
        <v>0</v>
      </c>
      <c r="H43" s="28">
        <v>2</v>
      </c>
      <c r="I43" s="64">
        <v>0.02</v>
      </c>
      <c r="J43" s="28">
        <v>0</v>
      </c>
      <c r="K43" s="64">
        <v>0</v>
      </c>
    </row>
    <row r="44" spans="1:11" s="7" customFormat="1" x14ac:dyDescent="0.25">
      <c r="A44" s="3" t="s">
        <v>269</v>
      </c>
      <c r="B44" s="16">
        <v>38</v>
      </c>
      <c r="C44" s="17" t="s">
        <v>116</v>
      </c>
      <c r="D44" s="28">
        <v>0</v>
      </c>
      <c r="E44" s="64">
        <v>0</v>
      </c>
      <c r="F44" s="28">
        <v>0</v>
      </c>
      <c r="G44" s="64">
        <v>0</v>
      </c>
      <c r="H44" s="28">
        <v>1</v>
      </c>
      <c r="I44" s="64">
        <v>1.2E-2</v>
      </c>
      <c r="J44" s="28">
        <v>0</v>
      </c>
      <c r="K44" s="64">
        <v>0</v>
      </c>
    </row>
    <row r="45" spans="1:11" s="7" customFormat="1" x14ac:dyDescent="0.25">
      <c r="A45" s="3" t="s">
        <v>269</v>
      </c>
      <c r="B45" s="16">
        <v>39</v>
      </c>
      <c r="C45" s="17" t="s">
        <v>117</v>
      </c>
      <c r="D45" s="28">
        <v>0</v>
      </c>
      <c r="E45" s="64">
        <v>0</v>
      </c>
      <c r="F45" s="28">
        <v>0</v>
      </c>
      <c r="G45" s="64">
        <v>0</v>
      </c>
      <c r="H45" s="28">
        <v>2</v>
      </c>
      <c r="I45" s="64">
        <v>1.7999999999999999E-2</v>
      </c>
      <c r="J45" s="28">
        <v>0</v>
      </c>
      <c r="K45" s="64">
        <v>0</v>
      </c>
    </row>
    <row r="46" spans="1:11" s="7" customFormat="1" x14ac:dyDescent="0.25">
      <c r="A46" s="3" t="s">
        <v>269</v>
      </c>
      <c r="B46" s="16">
        <v>40</v>
      </c>
      <c r="C46" s="17" t="s">
        <v>118</v>
      </c>
      <c r="D46" s="28">
        <v>0</v>
      </c>
      <c r="E46" s="64">
        <v>0</v>
      </c>
      <c r="F46" s="28">
        <v>0</v>
      </c>
      <c r="G46" s="64">
        <v>0</v>
      </c>
      <c r="H46" s="28">
        <v>1</v>
      </c>
      <c r="I46" s="64">
        <v>5.0000000000000001E-3</v>
      </c>
      <c r="J46" s="28">
        <v>0</v>
      </c>
      <c r="K46" s="64">
        <v>0</v>
      </c>
    </row>
    <row r="47" spans="1:11" s="7" customFormat="1" x14ac:dyDescent="0.25">
      <c r="A47" s="3" t="s">
        <v>269</v>
      </c>
      <c r="B47" s="16">
        <v>41</v>
      </c>
      <c r="C47" s="17" t="s">
        <v>119</v>
      </c>
      <c r="D47" s="28">
        <v>0</v>
      </c>
      <c r="E47" s="64">
        <v>0</v>
      </c>
      <c r="F47" s="28">
        <v>0</v>
      </c>
      <c r="G47" s="64">
        <v>0</v>
      </c>
      <c r="H47" s="28">
        <v>1</v>
      </c>
      <c r="I47" s="64">
        <v>5.0000000000000001E-3</v>
      </c>
      <c r="J47" s="28">
        <v>0</v>
      </c>
      <c r="K47" s="64">
        <v>0</v>
      </c>
    </row>
    <row r="48" spans="1:11" s="7" customFormat="1" x14ac:dyDescent="0.25">
      <c r="A48" s="3" t="s">
        <v>269</v>
      </c>
      <c r="B48" s="16">
        <v>42</v>
      </c>
      <c r="C48" s="3" t="s">
        <v>130</v>
      </c>
      <c r="D48" s="28">
        <v>2</v>
      </c>
      <c r="E48" s="64">
        <v>0.01</v>
      </c>
      <c r="F48" s="28">
        <v>1</v>
      </c>
      <c r="G48" s="64">
        <v>5.0000000000000001E-3</v>
      </c>
      <c r="H48" s="28">
        <v>0</v>
      </c>
      <c r="I48" s="64">
        <v>0</v>
      </c>
      <c r="J48" s="28">
        <v>0</v>
      </c>
      <c r="K48" s="64">
        <v>0</v>
      </c>
    </row>
    <row r="49" spans="1:11" s="7" customFormat="1" x14ac:dyDescent="0.25">
      <c r="A49" s="3" t="s">
        <v>269</v>
      </c>
      <c r="B49" s="16">
        <v>43</v>
      </c>
      <c r="C49" s="17" t="s">
        <v>131</v>
      </c>
      <c r="D49" s="28">
        <v>1</v>
      </c>
      <c r="E49" s="64">
        <v>5.0000000000000001E-3</v>
      </c>
      <c r="F49" s="28">
        <v>2</v>
      </c>
      <c r="G49" s="64">
        <v>1.4999999999999999E-2</v>
      </c>
      <c r="H49" s="28">
        <v>0</v>
      </c>
      <c r="I49" s="64">
        <v>0</v>
      </c>
      <c r="J49" s="28">
        <v>0</v>
      </c>
      <c r="K49" s="64">
        <v>0</v>
      </c>
    </row>
    <row r="50" spans="1:11" s="7" customFormat="1" x14ac:dyDescent="0.25">
      <c r="A50" s="3" t="s">
        <v>269</v>
      </c>
      <c r="B50" s="16">
        <v>44</v>
      </c>
      <c r="C50" s="17" t="s">
        <v>132</v>
      </c>
      <c r="D50" s="28">
        <v>1</v>
      </c>
      <c r="E50" s="64">
        <v>5.0000000000000001E-3</v>
      </c>
      <c r="F50" s="28">
        <v>0</v>
      </c>
      <c r="G50" s="64">
        <v>0</v>
      </c>
      <c r="H50" s="28">
        <v>0</v>
      </c>
      <c r="I50" s="64">
        <v>0</v>
      </c>
      <c r="J50" s="28">
        <v>0</v>
      </c>
      <c r="K50" s="64">
        <v>0</v>
      </c>
    </row>
    <row r="51" spans="1:11" s="7" customFormat="1" x14ac:dyDescent="0.25">
      <c r="A51" s="3" t="s">
        <v>269</v>
      </c>
      <c r="B51" s="16">
        <v>45</v>
      </c>
      <c r="C51" s="17" t="s">
        <v>133</v>
      </c>
      <c r="D51" s="28">
        <v>1</v>
      </c>
      <c r="E51" s="64">
        <v>0.01</v>
      </c>
      <c r="F51" s="28">
        <v>1</v>
      </c>
      <c r="G51" s="64">
        <v>0.01</v>
      </c>
      <c r="H51" s="28">
        <v>0</v>
      </c>
      <c r="I51" s="64">
        <v>0</v>
      </c>
      <c r="J51" s="28">
        <v>0</v>
      </c>
      <c r="K51" s="64">
        <v>0</v>
      </c>
    </row>
    <row r="52" spans="1:11" s="7" customFormat="1" x14ac:dyDescent="0.25">
      <c r="A52" s="3" t="s">
        <v>269</v>
      </c>
      <c r="B52" s="16">
        <v>46</v>
      </c>
      <c r="C52" s="17" t="s">
        <v>134</v>
      </c>
      <c r="D52" s="28">
        <v>0</v>
      </c>
      <c r="E52" s="64">
        <v>0</v>
      </c>
      <c r="F52" s="28">
        <v>0</v>
      </c>
      <c r="G52" s="64">
        <v>0</v>
      </c>
      <c r="H52" s="28">
        <v>1</v>
      </c>
      <c r="I52" s="64">
        <v>3.0000000000000001E-3</v>
      </c>
      <c r="J52" s="28">
        <v>0</v>
      </c>
      <c r="K52" s="64">
        <v>0</v>
      </c>
    </row>
    <row r="53" spans="1:11" s="2" customFormat="1" x14ac:dyDescent="0.25">
      <c r="A53" s="3" t="s">
        <v>269</v>
      </c>
      <c r="B53" s="16">
        <v>47</v>
      </c>
      <c r="C53" s="49" t="s">
        <v>178</v>
      </c>
      <c r="D53" s="5">
        <v>2</v>
      </c>
      <c r="E53" s="65">
        <v>2.7499999999999998E-3</v>
      </c>
      <c r="F53" s="50">
        <v>3</v>
      </c>
      <c r="G53" s="66">
        <v>2.1999999999999999E-2</v>
      </c>
      <c r="H53" s="5">
        <v>1</v>
      </c>
      <c r="I53" s="66">
        <v>1.4999999999999999E-2</v>
      </c>
      <c r="J53" s="5">
        <v>0</v>
      </c>
      <c r="K53" s="68">
        <v>0</v>
      </c>
    </row>
    <row r="54" spans="1:11" s="2" customFormat="1" x14ac:dyDescent="0.25">
      <c r="A54" s="3" t="s">
        <v>269</v>
      </c>
      <c r="B54" s="16">
        <v>48</v>
      </c>
      <c r="C54" s="6" t="s">
        <v>179</v>
      </c>
      <c r="D54" s="50">
        <v>7</v>
      </c>
      <c r="E54" s="66">
        <v>6.4000000000000001E-2</v>
      </c>
      <c r="F54" s="50">
        <v>8</v>
      </c>
      <c r="G54" s="66">
        <v>0.11799999999999999</v>
      </c>
      <c r="H54" s="5">
        <v>1</v>
      </c>
      <c r="I54" s="66">
        <v>5.0000000000000001E-3</v>
      </c>
      <c r="J54" s="5">
        <v>0</v>
      </c>
      <c r="K54" s="65">
        <v>0</v>
      </c>
    </row>
    <row r="55" spans="1:11" s="13" customFormat="1" x14ac:dyDescent="0.2">
      <c r="A55" s="3" t="s">
        <v>269</v>
      </c>
      <c r="B55" s="16">
        <v>49</v>
      </c>
      <c r="C55" s="49" t="s">
        <v>180</v>
      </c>
      <c r="D55" s="5">
        <v>1</v>
      </c>
      <c r="E55" s="67">
        <v>0.109</v>
      </c>
      <c r="F55" s="5">
        <v>0</v>
      </c>
      <c r="G55" s="68">
        <v>0</v>
      </c>
      <c r="H55" s="5">
        <v>3</v>
      </c>
      <c r="I55" s="66">
        <v>0.04</v>
      </c>
      <c r="J55" s="5">
        <v>6</v>
      </c>
      <c r="K55" s="65">
        <v>0.03</v>
      </c>
    </row>
    <row r="56" spans="1:11" s="7" customFormat="1" x14ac:dyDescent="0.25">
      <c r="A56" s="3" t="s">
        <v>269</v>
      </c>
      <c r="B56" s="16">
        <v>50</v>
      </c>
      <c r="C56" s="51" t="s">
        <v>181</v>
      </c>
      <c r="D56" s="5">
        <v>0</v>
      </c>
      <c r="E56" s="68">
        <v>0</v>
      </c>
      <c r="F56" s="5">
        <v>1</v>
      </c>
      <c r="G56" s="66">
        <v>5.0000000000000001E-3</v>
      </c>
      <c r="H56" s="5">
        <v>0</v>
      </c>
      <c r="I56" s="68">
        <v>0</v>
      </c>
      <c r="J56" s="5">
        <v>0</v>
      </c>
      <c r="K56" s="65">
        <v>0</v>
      </c>
    </row>
    <row r="57" spans="1:11" s="2" customFormat="1" x14ac:dyDescent="0.25">
      <c r="A57" s="3" t="s">
        <v>269</v>
      </c>
      <c r="B57" s="16">
        <v>51</v>
      </c>
      <c r="C57" s="49" t="s">
        <v>182</v>
      </c>
      <c r="D57" s="5">
        <v>3</v>
      </c>
      <c r="E57" s="66">
        <v>7.0999999999999994E-2</v>
      </c>
      <c r="F57" s="5">
        <v>0</v>
      </c>
      <c r="G57" s="68">
        <v>0</v>
      </c>
      <c r="H57" s="5">
        <v>0</v>
      </c>
      <c r="I57" s="68">
        <v>0</v>
      </c>
      <c r="J57" s="5">
        <v>1</v>
      </c>
      <c r="K57" s="66">
        <v>0.5</v>
      </c>
    </row>
    <row r="58" spans="1:11" s="2" customFormat="1" x14ac:dyDescent="0.25">
      <c r="A58" s="3" t="s">
        <v>269</v>
      </c>
      <c r="B58" s="16">
        <v>52</v>
      </c>
      <c r="C58" s="49" t="s">
        <v>183</v>
      </c>
      <c r="D58" s="5">
        <v>0</v>
      </c>
      <c r="E58" s="68">
        <v>0</v>
      </c>
      <c r="F58" s="5">
        <v>0</v>
      </c>
      <c r="G58" s="68">
        <v>0</v>
      </c>
      <c r="H58" s="5">
        <v>1</v>
      </c>
      <c r="I58" s="66">
        <v>6.0000000000000001E-3</v>
      </c>
      <c r="J58" s="5">
        <v>0</v>
      </c>
      <c r="K58" s="65">
        <v>0</v>
      </c>
    </row>
    <row r="59" spans="1:11" s="2" customFormat="1" x14ac:dyDescent="0.25">
      <c r="A59" s="3" t="s">
        <v>269</v>
      </c>
      <c r="B59" s="16">
        <v>53</v>
      </c>
      <c r="C59" s="49" t="s">
        <v>184</v>
      </c>
      <c r="D59" s="5">
        <v>1</v>
      </c>
      <c r="E59" s="67">
        <v>0.03</v>
      </c>
      <c r="F59" s="5">
        <v>0</v>
      </c>
      <c r="G59" s="68">
        <v>0</v>
      </c>
      <c r="H59" s="5">
        <v>0</v>
      </c>
      <c r="I59" s="68">
        <v>0</v>
      </c>
      <c r="J59" s="5">
        <v>1</v>
      </c>
      <c r="K59" s="66">
        <v>0.24</v>
      </c>
    </row>
    <row r="60" spans="1:11" s="2" customFormat="1" x14ac:dyDescent="0.25">
      <c r="A60" s="3" t="s">
        <v>269</v>
      </c>
      <c r="B60" s="16">
        <v>54</v>
      </c>
      <c r="C60" s="49" t="s">
        <v>185</v>
      </c>
      <c r="D60" s="5">
        <v>0</v>
      </c>
      <c r="E60" s="68">
        <v>0</v>
      </c>
      <c r="F60" s="5">
        <v>1</v>
      </c>
      <c r="G60" s="66">
        <v>7.0000000000000001E-3</v>
      </c>
      <c r="H60" s="5">
        <v>0</v>
      </c>
      <c r="I60" s="65">
        <v>0</v>
      </c>
      <c r="J60" s="5">
        <v>0</v>
      </c>
      <c r="K60" s="66">
        <v>0</v>
      </c>
    </row>
    <row r="61" spans="1:11" s="2" customFormat="1" x14ac:dyDescent="0.25">
      <c r="A61" s="3" t="s">
        <v>269</v>
      </c>
      <c r="B61" s="16">
        <v>55</v>
      </c>
      <c r="C61" s="52" t="s">
        <v>186</v>
      </c>
      <c r="D61" s="5">
        <v>0</v>
      </c>
      <c r="E61" s="68">
        <v>0</v>
      </c>
      <c r="F61" s="5">
        <v>0</v>
      </c>
      <c r="G61" s="65">
        <v>0</v>
      </c>
      <c r="H61" s="5">
        <v>2</v>
      </c>
      <c r="I61" s="66">
        <v>1.4E-2</v>
      </c>
      <c r="J61" s="5">
        <v>0</v>
      </c>
      <c r="K61" s="65">
        <v>0</v>
      </c>
    </row>
    <row r="62" spans="1:11" s="2" customFormat="1" x14ac:dyDescent="0.25">
      <c r="A62" s="3" t="s">
        <v>269</v>
      </c>
      <c r="B62" s="16">
        <v>56</v>
      </c>
      <c r="C62" s="49" t="s">
        <v>186</v>
      </c>
      <c r="D62" s="5">
        <v>0</v>
      </c>
      <c r="E62" s="68">
        <v>0</v>
      </c>
      <c r="F62" s="5">
        <v>3</v>
      </c>
      <c r="G62" s="66">
        <v>1.7000000000000001E-2</v>
      </c>
      <c r="H62" s="5">
        <v>0</v>
      </c>
      <c r="I62" s="65">
        <v>0</v>
      </c>
      <c r="J62" s="5">
        <v>0</v>
      </c>
      <c r="K62" s="65">
        <v>0</v>
      </c>
    </row>
    <row r="63" spans="1:11" s="2" customFormat="1" x14ac:dyDescent="0.25">
      <c r="A63" s="3" t="s">
        <v>269</v>
      </c>
      <c r="B63" s="16">
        <v>57</v>
      </c>
      <c r="C63" s="49" t="s">
        <v>187</v>
      </c>
      <c r="D63" s="5">
        <v>3</v>
      </c>
      <c r="E63" s="66">
        <v>6.0000000000000001E-3</v>
      </c>
      <c r="F63" s="5">
        <v>6</v>
      </c>
      <c r="G63" s="66">
        <v>3.9E-2</v>
      </c>
      <c r="H63" s="5">
        <v>0</v>
      </c>
      <c r="I63" s="65">
        <v>0</v>
      </c>
      <c r="J63" s="5">
        <v>0</v>
      </c>
      <c r="K63" s="66">
        <v>0</v>
      </c>
    </row>
    <row r="64" spans="1:11" s="2" customFormat="1" x14ac:dyDescent="0.25">
      <c r="A64" s="3" t="s">
        <v>269</v>
      </c>
      <c r="B64" s="16">
        <v>58</v>
      </c>
      <c r="C64" s="49" t="s">
        <v>188</v>
      </c>
      <c r="D64" s="5">
        <v>0</v>
      </c>
      <c r="E64" s="65">
        <v>0</v>
      </c>
      <c r="F64" s="5">
        <v>1</v>
      </c>
      <c r="G64" s="66">
        <v>5.0000000000000001E-3</v>
      </c>
      <c r="H64" s="5">
        <v>0</v>
      </c>
      <c r="I64" s="65">
        <v>0</v>
      </c>
      <c r="J64" s="5">
        <v>0</v>
      </c>
      <c r="K64" s="65">
        <v>0</v>
      </c>
    </row>
    <row r="65" spans="1:11" s="2" customFormat="1" x14ac:dyDescent="0.25">
      <c r="A65" s="3" t="s">
        <v>269</v>
      </c>
      <c r="B65" s="16">
        <v>59</v>
      </c>
      <c r="C65" s="49" t="s">
        <v>189</v>
      </c>
      <c r="D65" s="5">
        <v>0</v>
      </c>
      <c r="E65" s="65">
        <v>0</v>
      </c>
      <c r="F65" s="5">
        <v>0</v>
      </c>
      <c r="G65" s="65">
        <v>0</v>
      </c>
      <c r="H65" s="5">
        <v>1</v>
      </c>
      <c r="I65" s="66">
        <v>1.4999999999999999E-2</v>
      </c>
      <c r="J65" s="5">
        <v>0</v>
      </c>
      <c r="K65" s="65">
        <v>0</v>
      </c>
    </row>
    <row r="66" spans="1:11" s="2" customFormat="1" x14ac:dyDescent="0.25">
      <c r="A66" s="3" t="s">
        <v>269</v>
      </c>
      <c r="B66" s="16">
        <v>60</v>
      </c>
      <c r="C66" s="6" t="s">
        <v>190</v>
      </c>
      <c r="D66" s="5">
        <v>0</v>
      </c>
      <c r="E66" s="65">
        <v>0</v>
      </c>
      <c r="F66" s="5">
        <v>0</v>
      </c>
      <c r="G66" s="65">
        <v>0</v>
      </c>
      <c r="H66" s="5">
        <v>0</v>
      </c>
      <c r="I66" s="65">
        <v>0</v>
      </c>
      <c r="J66" s="5">
        <v>0</v>
      </c>
      <c r="K66" s="65">
        <v>0</v>
      </c>
    </row>
    <row r="67" spans="1:11" s="2" customFormat="1" x14ac:dyDescent="0.25">
      <c r="A67" s="3" t="s">
        <v>269</v>
      </c>
      <c r="B67" s="16">
        <v>61</v>
      </c>
      <c r="C67" s="6" t="s">
        <v>191</v>
      </c>
      <c r="D67" s="5">
        <v>2</v>
      </c>
      <c r="E67" s="65">
        <v>8.5000000000000006E-2</v>
      </c>
      <c r="F67" s="5">
        <v>0</v>
      </c>
      <c r="G67" s="65">
        <v>0</v>
      </c>
      <c r="H67" s="5">
        <v>0</v>
      </c>
      <c r="I67" s="65">
        <v>0</v>
      </c>
      <c r="J67" s="5">
        <v>0</v>
      </c>
      <c r="K67" s="66">
        <v>0</v>
      </c>
    </row>
    <row r="68" spans="1:11" s="2" customFormat="1" x14ac:dyDescent="0.25">
      <c r="A68" s="3" t="s">
        <v>269</v>
      </c>
      <c r="B68" s="16">
        <v>62</v>
      </c>
      <c r="C68" s="6" t="s">
        <v>192</v>
      </c>
      <c r="D68" s="5">
        <v>1</v>
      </c>
      <c r="E68" s="67">
        <v>1.2E-2</v>
      </c>
      <c r="F68" s="5">
        <v>0</v>
      </c>
      <c r="G68" s="65">
        <v>0</v>
      </c>
      <c r="H68" s="5">
        <v>0</v>
      </c>
      <c r="I68" s="65">
        <v>0</v>
      </c>
      <c r="J68" s="5">
        <v>0</v>
      </c>
      <c r="K68" s="66">
        <v>0</v>
      </c>
    </row>
    <row r="69" spans="1:11" s="2" customFormat="1" x14ac:dyDescent="0.25">
      <c r="A69" s="3" t="s">
        <v>269</v>
      </c>
      <c r="B69" s="16">
        <v>63</v>
      </c>
      <c r="C69" s="6" t="s">
        <v>193</v>
      </c>
      <c r="D69" s="5">
        <v>0</v>
      </c>
      <c r="E69" s="65">
        <v>0</v>
      </c>
      <c r="F69" s="5">
        <v>0</v>
      </c>
      <c r="G69" s="65">
        <v>0</v>
      </c>
      <c r="H69" s="5">
        <v>1</v>
      </c>
      <c r="I69" s="66">
        <v>1.4999999999999999E-2</v>
      </c>
      <c r="J69" s="5">
        <v>0</v>
      </c>
      <c r="K69" s="66">
        <v>0</v>
      </c>
    </row>
    <row r="70" spans="1:11" s="2" customFormat="1" x14ac:dyDescent="0.25">
      <c r="A70" s="3" t="s">
        <v>269</v>
      </c>
      <c r="B70" s="16">
        <v>64</v>
      </c>
      <c r="C70" s="49" t="s">
        <v>194</v>
      </c>
      <c r="D70" s="5">
        <v>1</v>
      </c>
      <c r="E70" s="67">
        <v>1.2E-2</v>
      </c>
      <c r="F70" s="5">
        <v>1</v>
      </c>
      <c r="G70" s="66">
        <v>5.0000000000000001E-3</v>
      </c>
      <c r="H70" s="5">
        <v>0</v>
      </c>
      <c r="I70" s="65">
        <v>0</v>
      </c>
      <c r="J70" s="5">
        <v>0</v>
      </c>
      <c r="K70" s="65">
        <v>0</v>
      </c>
    </row>
    <row r="71" spans="1:11" s="2" customFormat="1" x14ac:dyDescent="0.25">
      <c r="A71" s="3" t="s">
        <v>269</v>
      </c>
      <c r="B71" s="16">
        <v>65</v>
      </c>
      <c r="C71" s="6" t="s">
        <v>195</v>
      </c>
      <c r="D71" s="5">
        <v>1</v>
      </c>
      <c r="E71" s="67">
        <v>0.32124999999999998</v>
      </c>
      <c r="F71" s="5">
        <v>1</v>
      </c>
      <c r="G71" s="66">
        <v>0.32124999999999998</v>
      </c>
      <c r="H71" s="5">
        <v>0</v>
      </c>
      <c r="I71" s="65">
        <v>0</v>
      </c>
      <c r="J71" s="5">
        <v>1</v>
      </c>
      <c r="K71" s="65">
        <v>0.32124999999999998</v>
      </c>
    </row>
    <row r="72" spans="1:11" s="2" customFormat="1" x14ac:dyDescent="0.25">
      <c r="A72" s="3" t="s">
        <v>269</v>
      </c>
      <c r="B72" s="16">
        <v>66</v>
      </c>
      <c r="C72" s="49" t="s">
        <v>196</v>
      </c>
      <c r="D72" s="5">
        <v>1</v>
      </c>
      <c r="E72" s="67">
        <v>1.2E-2</v>
      </c>
      <c r="F72" s="5">
        <v>0</v>
      </c>
      <c r="G72" s="65">
        <v>0</v>
      </c>
      <c r="H72" s="5">
        <v>0</v>
      </c>
      <c r="I72" s="65">
        <v>0</v>
      </c>
      <c r="J72" s="5">
        <v>0</v>
      </c>
      <c r="K72" s="65">
        <v>0</v>
      </c>
    </row>
    <row r="73" spans="1:11" s="2" customFormat="1" x14ac:dyDescent="0.25">
      <c r="A73" s="3" t="s">
        <v>269</v>
      </c>
      <c r="B73" s="16">
        <v>67</v>
      </c>
      <c r="C73" s="53" t="s">
        <v>234</v>
      </c>
      <c r="D73" s="54">
        <v>1</v>
      </c>
      <c r="E73" s="66">
        <v>1.5E-3</v>
      </c>
      <c r="F73" s="54">
        <v>0</v>
      </c>
      <c r="G73" s="69">
        <v>0</v>
      </c>
      <c r="H73" s="54">
        <v>0</v>
      </c>
      <c r="I73" s="69">
        <v>0</v>
      </c>
      <c r="J73" s="54">
        <v>0</v>
      </c>
      <c r="K73" s="69">
        <v>0</v>
      </c>
    </row>
    <row r="74" spans="1:11" s="2" customFormat="1" x14ac:dyDescent="0.25">
      <c r="A74" s="3" t="s">
        <v>269</v>
      </c>
      <c r="B74" s="16">
        <v>68</v>
      </c>
      <c r="C74" s="53" t="s">
        <v>235</v>
      </c>
      <c r="D74" s="54">
        <v>1</v>
      </c>
      <c r="E74" s="66">
        <v>0.01</v>
      </c>
      <c r="F74" s="54">
        <v>1</v>
      </c>
      <c r="G74" s="69">
        <v>1.4999999999999999E-2</v>
      </c>
      <c r="H74" s="54">
        <v>0</v>
      </c>
      <c r="I74" s="69">
        <v>0</v>
      </c>
      <c r="J74" s="54">
        <v>0</v>
      </c>
      <c r="K74" s="69">
        <v>0</v>
      </c>
    </row>
    <row r="75" spans="1:11" s="2" customFormat="1" x14ac:dyDescent="0.25">
      <c r="A75" s="3" t="s">
        <v>269</v>
      </c>
      <c r="B75" s="16">
        <v>69</v>
      </c>
      <c r="C75" s="53" t="s">
        <v>236</v>
      </c>
      <c r="D75" s="54">
        <v>1</v>
      </c>
      <c r="E75" s="66">
        <v>1.4999999999999999E-2</v>
      </c>
      <c r="F75" s="54">
        <v>0</v>
      </c>
      <c r="G75" s="69">
        <v>0</v>
      </c>
      <c r="H75" s="54">
        <v>0</v>
      </c>
      <c r="I75" s="69">
        <v>0</v>
      </c>
      <c r="J75" s="54">
        <v>1</v>
      </c>
      <c r="K75" s="69">
        <v>1.4999999999999999E-2</v>
      </c>
    </row>
    <row r="76" spans="1:11" s="2" customFormat="1" x14ac:dyDescent="0.25">
      <c r="A76" s="3" t="s">
        <v>269</v>
      </c>
      <c r="B76" s="16">
        <v>70</v>
      </c>
      <c r="C76" s="53" t="s">
        <v>237</v>
      </c>
      <c r="D76" s="54">
        <v>0</v>
      </c>
      <c r="E76" s="69">
        <v>0</v>
      </c>
      <c r="F76" s="54">
        <v>0</v>
      </c>
      <c r="G76" s="69">
        <v>0</v>
      </c>
      <c r="H76" s="54">
        <v>1</v>
      </c>
      <c r="I76" s="69">
        <v>5.0000000000000001E-3</v>
      </c>
      <c r="J76" s="54">
        <v>0</v>
      </c>
      <c r="K76" s="69">
        <v>0</v>
      </c>
    </row>
    <row r="77" spans="1:11" s="2" customFormat="1" x14ac:dyDescent="0.25">
      <c r="A77" s="3" t="s">
        <v>269</v>
      </c>
      <c r="B77" s="16">
        <v>71</v>
      </c>
      <c r="C77" s="53" t="s">
        <v>36</v>
      </c>
      <c r="D77" s="54">
        <v>0</v>
      </c>
      <c r="E77" s="69">
        <v>0</v>
      </c>
      <c r="F77" s="54">
        <v>2</v>
      </c>
      <c r="G77" s="69">
        <v>2E-3</v>
      </c>
      <c r="H77" s="54">
        <v>0</v>
      </c>
      <c r="I77" s="69">
        <v>0</v>
      </c>
      <c r="J77" s="54">
        <v>0</v>
      </c>
      <c r="K77" s="69">
        <v>0</v>
      </c>
    </row>
    <row r="78" spans="1:11" s="2" customFormat="1" x14ac:dyDescent="0.25">
      <c r="A78" s="3" t="s">
        <v>269</v>
      </c>
      <c r="B78" s="16">
        <v>72</v>
      </c>
      <c r="C78" s="55" t="s">
        <v>238</v>
      </c>
      <c r="D78" s="54">
        <v>0</v>
      </c>
      <c r="E78" s="69">
        <v>0</v>
      </c>
      <c r="F78" s="54">
        <v>0</v>
      </c>
      <c r="G78" s="69">
        <v>0</v>
      </c>
      <c r="H78" s="54">
        <v>2</v>
      </c>
      <c r="I78" s="69">
        <v>0.02</v>
      </c>
      <c r="J78" s="54">
        <v>0</v>
      </c>
      <c r="K78" s="69">
        <v>0</v>
      </c>
    </row>
    <row r="79" spans="1:11" s="2" customFormat="1" x14ac:dyDescent="0.25">
      <c r="A79" s="3" t="s">
        <v>269</v>
      </c>
      <c r="B79" s="16">
        <v>73</v>
      </c>
      <c r="C79" s="56" t="s">
        <v>239</v>
      </c>
      <c r="D79" s="54">
        <v>0</v>
      </c>
      <c r="E79" s="69">
        <v>0</v>
      </c>
      <c r="F79" s="54">
        <v>0</v>
      </c>
      <c r="G79" s="69">
        <v>0</v>
      </c>
      <c r="H79" s="54">
        <v>1</v>
      </c>
      <c r="I79" s="69">
        <v>1E-3</v>
      </c>
      <c r="J79" s="54">
        <v>0</v>
      </c>
      <c r="K79" s="69">
        <v>0</v>
      </c>
    </row>
    <row r="80" spans="1:11" s="2" customFormat="1" x14ac:dyDescent="0.25">
      <c r="A80" s="3" t="s">
        <v>269</v>
      </c>
      <c r="B80" s="16">
        <v>74</v>
      </c>
      <c r="C80" s="56" t="s">
        <v>240</v>
      </c>
      <c r="D80" s="54">
        <v>0</v>
      </c>
      <c r="E80" s="69">
        <v>0</v>
      </c>
      <c r="F80" s="54">
        <v>0</v>
      </c>
      <c r="G80" s="69">
        <v>0</v>
      </c>
      <c r="H80" s="54">
        <v>1</v>
      </c>
      <c r="I80" s="69">
        <v>0.01</v>
      </c>
      <c r="J80" s="54">
        <v>0</v>
      </c>
      <c r="K80" s="69">
        <v>0</v>
      </c>
    </row>
    <row r="81" spans="1:11" s="2" customFormat="1" x14ac:dyDescent="0.25">
      <c r="A81" s="3" t="s">
        <v>269</v>
      </c>
      <c r="B81" s="16">
        <v>75</v>
      </c>
      <c r="C81" s="56" t="s">
        <v>241</v>
      </c>
      <c r="D81" s="54">
        <v>0</v>
      </c>
      <c r="E81" s="69">
        <v>0</v>
      </c>
      <c r="F81" s="54">
        <v>0</v>
      </c>
      <c r="G81" s="69">
        <v>0</v>
      </c>
      <c r="H81" s="54">
        <v>2</v>
      </c>
      <c r="I81" s="69">
        <v>3.5999999999999997E-4</v>
      </c>
      <c r="J81" s="54">
        <v>0</v>
      </c>
      <c r="K81" s="69">
        <v>0</v>
      </c>
    </row>
    <row r="82" spans="1:11" s="2" customFormat="1" x14ac:dyDescent="0.25">
      <c r="A82" s="3" t="s">
        <v>269</v>
      </c>
      <c r="B82" s="16">
        <v>76</v>
      </c>
      <c r="C82" s="56" t="s">
        <v>242</v>
      </c>
      <c r="D82" s="54">
        <v>0</v>
      </c>
      <c r="E82" s="69">
        <v>0</v>
      </c>
      <c r="F82" s="54">
        <v>0</v>
      </c>
      <c r="G82" s="69">
        <v>0</v>
      </c>
      <c r="H82" s="54">
        <v>1</v>
      </c>
      <c r="I82" s="69">
        <v>2.5000000000000001E-4</v>
      </c>
      <c r="J82" s="54">
        <v>0</v>
      </c>
      <c r="K82" s="69">
        <v>0</v>
      </c>
    </row>
    <row r="83" spans="1:11" s="2" customFormat="1" x14ac:dyDescent="0.25">
      <c r="A83" s="3" t="s">
        <v>269</v>
      </c>
      <c r="B83" s="16">
        <v>77</v>
      </c>
      <c r="C83" s="56" t="s">
        <v>243</v>
      </c>
      <c r="D83" s="54">
        <v>0</v>
      </c>
      <c r="E83" s="69">
        <v>0</v>
      </c>
      <c r="F83" s="54">
        <v>0</v>
      </c>
      <c r="G83" s="69">
        <v>0</v>
      </c>
      <c r="H83" s="54">
        <v>1</v>
      </c>
      <c r="I83" s="69">
        <v>2.5000000000000001E-4</v>
      </c>
      <c r="J83" s="54">
        <v>0</v>
      </c>
      <c r="K83" s="69">
        <v>0</v>
      </c>
    </row>
    <row r="84" spans="1:11" s="2" customFormat="1" x14ac:dyDescent="0.25">
      <c r="A84" s="3" t="s">
        <v>269</v>
      </c>
      <c r="B84" s="16">
        <v>78</v>
      </c>
      <c r="C84" s="53" t="s">
        <v>244</v>
      </c>
      <c r="D84" s="54">
        <v>0</v>
      </c>
      <c r="E84" s="69">
        <v>0</v>
      </c>
      <c r="F84" s="54">
        <v>0</v>
      </c>
      <c r="G84" s="69">
        <v>0</v>
      </c>
      <c r="H84" s="54">
        <v>5</v>
      </c>
      <c r="I84" s="69">
        <v>5.4000000000000001E-4</v>
      </c>
      <c r="J84" s="54">
        <v>0</v>
      </c>
      <c r="K84" s="69">
        <v>0</v>
      </c>
    </row>
    <row r="85" spans="1:11" s="2" customFormat="1" x14ac:dyDescent="0.25">
      <c r="A85" s="3" t="s">
        <v>269</v>
      </c>
      <c r="B85" s="16">
        <v>79</v>
      </c>
      <c r="C85" s="53" t="s">
        <v>245</v>
      </c>
      <c r="D85" s="54">
        <v>0</v>
      </c>
      <c r="E85" s="69">
        <v>0</v>
      </c>
      <c r="F85" s="54">
        <v>1</v>
      </c>
      <c r="G85" s="69">
        <v>0.16</v>
      </c>
      <c r="H85" s="54">
        <v>10</v>
      </c>
      <c r="I85" s="69">
        <v>0.05</v>
      </c>
      <c r="J85" s="54">
        <v>0</v>
      </c>
      <c r="K85" s="69">
        <v>0</v>
      </c>
    </row>
    <row r="86" spans="1:11" s="90" customFormat="1" x14ac:dyDescent="0.25">
      <c r="A86" s="91" t="s">
        <v>269</v>
      </c>
      <c r="B86" s="91"/>
      <c r="C86" s="91" t="s">
        <v>17</v>
      </c>
      <c r="D86" s="91">
        <f>SUM(D87:D116)</f>
        <v>99</v>
      </c>
      <c r="E86" s="92">
        <f t="shared" ref="E86:K86" si="1">SUM(E87:E116)</f>
        <v>11.858459999999999</v>
      </c>
      <c r="F86" s="91">
        <f t="shared" si="1"/>
        <v>97</v>
      </c>
      <c r="G86" s="92">
        <f t="shared" si="1"/>
        <v>7.2100599999999986</v>
      </c>
      <c r="H86" s="91">
        <f t="shared" si="1"/>
        <v>77</v>
      </c>
      <c r="I86" s="92">
        <f t="shared" si="1"/>
        <v>2.26742</v>
      </c>
      <c r="J86" s="91">
        <f t="shared" si="1"/>
        <v>23</v>
      </c>
      <c r="K86" s="92">
        <f t="shared" si="1"/>
        <v>14.11332</v>
      </c>
    </row>
    <row r="87" spans="1:11" s="2" customFormat="1" x14ac:dyDescent="0.25">
      <c r="A87" s="3" t="s">
        <v>269</v>
      </c>
      <c r="B87" s="16">
        <v>1</v>
      </c>
      <c r="C87" s="5" t="s">
        <v>22</v>
      </c>
      <c r="D87" s="5">
        <v>3</v>
      </c>
      <c r="E87" s="65">
        <v>0.03</v>
      </c>
      <c r="F87" s="5">
        <v>1</v>
      </c>
      <c r="G87" s="65">
        <v>1.4999999999999999E-2</v>
      </c>
      <c r="H87" s="5">
        <v>1</v>
      </c>
      <c r="I87" s="65">
        <v>8.0000000000000002E-3</v>
      </c>
      <c r="J87" s="5">
        <v>0</v>
      </c>
      <c r="K87" s="65">
        <v>0</v>
      </c>
    </row>
    <row r="88" spans="1:11" s="2" customFormat="1" x14ac:dyDescent="0.25">
      <c r="A88" s="3" t="s">
        <v>269</v>
      </c>
      <c r="B88" s="16">
        <v>2</v>
      </c>
      <c r="C88" s="5" t="s">
        <v>34</v>
      </c>
      <c r="D88" s="5">
        <v>3</v>
      </c>
      <c r="E88" s="65">
        <v>4.4999999999999998E-2</v>
      </c>
      <c r="F88" s="5">
        <v>2</v>
      </c>
      <c r="G88" s="65">
        <v>0.03</v>
      </c>
      <c r="H88" s="5">
        <v>0</v>
      </c>
      <c r="I88" s="65">
        <v>0</v>
      </c>
      <c r="J88" s="5">
        <v>1</v>
      </c>
      <c r="K88" s="65">
        <v>7.4999999999999997E-2</v>
      </c>
    </row>
    <row r="89" spans="1:11" s="2" customFormat="1" x14ac:dyDescent="0.25">
      <c r="A89" s="3" t="s">
        <v>269</v>
      </c>
      <c r="B89" s="16">
        <v>3</v>
      </c>
      <c r="C89" s="5" t="s">
        <v>20</v>
      </c>
      <c r="D89" s="5">
        <v>7</v>
      </c>
      <c r="E89" s="65">
        <v>1.8108</v>
      </c>
      <c r="F89" s="5">
        <v>3</v>
      </c>
      <c r="G89" s="65">
        <v>1.7299999999999999E-2</v>
      </c>
      <c r="H89" s="5">
        <v>6</v>
      </c>
      <c r="I89" s="65">
        <v>5.16E-2</v>
      </c>
      <c r="J89" s="5">
        <v>1</v>
      </c>
      <c r="K89" s="65">
        <v>5.0000000000000001E-3</v>
      </c>
    </row>
    <row r="90" spans="1:11" s="2" customFormat="1" x14ac:dyDescent="0.25">
      <c r="A90" s="3" t="s">
        <v>269</v>
      </c>
      <c r="B90" s="16">
        <v>4</v>
      </c>
      <c r="C90" s="5" t="s">
        <v>21</v>
      </c>
      <c r="D90" s="5">
        <v>8</v>
      </c>
      <c r="E90" s="65">
        <v>0.26129999999999998</v>
      </c>
      <c r="F90" s="5">
        <v>5</v>
      </c>
      <c r="G90" s="65">
        <v>4.2599999999999999E-2</v>
      </c>
      <c r="H90" s="5">
        <v>8</v>
      </c>
      <c r="I90" s="65">
        <v>0.33937</v>
      </c>
      <c r="J90" s="5">
        <v>2</v>
      </c>
      <c r="K90" s="65">
        <v>8.5000000000000006E-2</v>
      </c>
    </row>
    <row r="91" spans="1:11" s="2" customFormat="1" x14ac:dyDescent="0.25">
      <c r="A91" s="3" t="s">
        <v>269</v>
      </c>
      <c r="B91" s="16">
        <v>5</v>
      </c>
      <c r="C91" s="5" t="s">
        <v>19</v>
      </c>
      <c r="D91" s="5">
        <v>6</v>
      </c>
      <c r="E91" s="65">
        <v>0.17630000000000001</v>
      </c>
      <c r="F91" s="5">
        <v>6</v>
      </c>
      <c r="G91" s="65">
        <v>1.5463</v>
      </c>
      <c r="H91" s="5">
        <v>5</v>
      </c>
      <c r="I91" s="65">
        <v>4.2999999999999997E-2</v>
      </c>
      <c r="J91" s="5">
        <v>0</v>
      </c>
      <c r="K91" s="65">
        <v>0</v>
      </c>
    </row>
    <row r="92" spans="1:11" s="2" customFormat="1" x14ac:dyDescent="0.25">
      <c r="A92" s="3" t="s">
        <v>269</v>
      </c>
      <c r="B92" s="16">
        <v>6</v>
      </c>
      <c r="C92" s="5" t="s">
        <v>32</v>
      </c>
      <c r="D92" s="5">
        <v>1</v>
      </c>
      <c r="E92" s="65">
        <v>1.4999999999999999E-2</v>
      </c>
      <c r="F92" s="5">
        <v>1</v>
      </c>
      <c r="G92" s="65">
        <v>1.4999999999999999E-2</v>
      </c>
      <c r="H92" s="5">
        <v>0</v>
      </c>
      <c r="I92" s="65">
        <v>0</v>
      </c>
      <c r="J92" s="5">
        <v>0</v>
      </c>
      <c r="K92" s="65">
        <v>0</v>
      </c>
    </row>
    <row r="93" spans="1:11" s="2" customFormat="1" x14ac:dyDescent="0.25">
      <c r="A93" s="3" t="s">
        <v>269</v>
      </c>
      <c r="B93" s="16">
        <v>7</v>
      </c>
      <c r="C93" s="3" t="s">
        <v>59</v>
      </c>
      <c r="D93" s="5">
        <v>0</v>
      </c>
      <c r="E93" s="65">
        <v>0</v>
      </c>
      <c r="F93" s="5">
        <v>0</v>
      </c>
      <c r="G93" s="65">
        <v>0</v>
      </c>
      <c r="H93" s="5">
        <v>0</v>
      </c>
      <c r="I93" s="65">
        <v>0</v>
      </c>
      <c r="J93" s="5">
        <v>0</v>
      </c>
      <c r="K93" s="65">
        <v>0</v>
      </c>
    </row>
    <row r="94" spans="1:11" s="2" customFormat="1" x14ac:dyDescent="0.25">
      <c r="A94" s="3" t="s">
        <v>269</v>
      </c>
      <c r="B94" s="16">
        <v>8</v>
      </c>
      <c r="C94" s="3" t="s">
        <v>27</v>
      </c>
      <c r="D94" s="5">
        <v>1</v>
      </c>
      <c r="E94" s="65">
        <v>1.2</v>
      </c>
      <c r="F94" s="5">
        <v>0</v>
      </c>
      <c r="G94" s="65">
        <v>0</v>
      </c>
      <c r="H94" s="5">
        <v>0</v>
      </c>
      <c r="I94" s="65">
        <v>0</v>
      </c>
      <c r="J94" s="5">
        <v>0</v>
      </c>
      <c r="K94" s="65">
        <v>0</v>
      </c>
    </row>
    <row r="95" spans="1:11" s="2" customFormat="1" x14ac:dyDescent="0.25">
      <c r="A95" s="3" t="s">
        <v>269</v>
      </c>
      <c r="B95" s="16">
        <v>9</v>
      </c>
      <c r="C95" s="3" t="s">
        <v>52</v>
      </c>
      <c r="D95" s="5">
        <v>1</v>
      </c>
      <c r="E95" s="65">
        <v>2</v>
      </c>
      <c r="F95" s="5">
        <v>0</v>
      </c>
      <c r="G95" s="65">
        <v>0</v>
      </c>
      <c r="H95" s="5">
        <v>0</v>
      </c>
      <c r="I95" s="65">
        <v>0</v>
      </c>
      <c r="J95" s="5">
        <v>0</v>
      </c>
      <c r="K95" s="65">
        <v>0</v>
      </c>
    </row>
    <row r="96" spans="1:11" s="2" customFormat="1" x14ac:dyDescent="0.25">
      <c r="A96" s="3" t="s">
        <v>269</v>
      </c>
      <c r="B96" s="16">
        <v>10</v>
      </c>
      <c r="C96" s="3" t="s">
        <v>24</v>
      </c>
      <c r="D96" s="5">
        <v>18</v>
      </c>
      <c r="E96" s="65">
        <v>5.7429600000000001</v>
      </c>
      <c r="F96" s="5">
        <v>9</v>
      </c>
      <c r="G96" s="65">
        <v>4.1223000000000001</v>
      </c>
      <c r="H96" s="5">
        <v>18</v>
      </c>
      <c r="I96" s="65">
        <v>1.3056000000000001</v>
      </c>
      <c r="J96" s="5">
        <v>2</v>
      </c>
      <c r="K96" s="65">
        <v>0.6593</v>
      </c>
    </row>
    <row r="97" spans="1:11" s="7" customFormat="1" x14ac:dyDescent="0.25">
      <c r="A97" s="3" t="s">
        <v>269</v>
      </c>
      <c r="B97" s="16">
        <v>11</v>
      </c>
      <c r="C97" s="28" t="s">
        <v>120</v>
      </c>
      <c r="D97" s="48">
        <v>1</v>
      </c>
      <c r="E97" s="64">
        <v>0.42</v>
      </c>
      <c r="F97" s="28">
        <v>1</v>
      </c>
      <c r="G97" s="64">
        <v>0.42</v>
      </c>
      <c r="H97" s="28">
        <v>0</v>
      </c>
      <c r="I97" s="64">
        <v>0</v>
      </c>
      <c r="J97" s="28">
        <v>0</v>
      </c>
      <c r="K97" s="64">
        <v>0</v>
      </c>
    </row>
    <row r="98" spans="1:11" s="7" customFormat="1" x14ac:dyDescent="0.25">
      <c r="A98" s="3" t="s">
        <v>269</v>
      </c>
      <c r="B98" s="16">
        <v>12</v>
      </c>
      <c r="C98" s="28" t="s">
        <v>121</v>
      </c>
      <c r="D98" s="48">
        <v>0</v>
      </c>
      <c r="E98" s="64">
        <v>0</v>
      </c>
      <c r="F98" s="28">
        <v>0</v>
      </c>
      <c r="G98" s="64">
        <v>0</v>
      </c>
      <c r="H98" s="28">
        <v>2</v>
      </c>
      <c r="I98" s="64">
        <v>0.21960000000000002</v>
      </c>
      <c r="J98" s="28">
        <v>0</v>
      </c>
      <c r="K98" s="64">
        <v>0</v>
      </c>
    </row>
    <row r="99" spans="1:11" s="7" customFormat="1" x14ac:dyDescent="0.25">
      <c r="A99" s="3" t="s">
        <v>269</v>
      </c>
      <c r="B99" s="16">
        <v>13</v>
      </c>
      <c r="C99" s="28" t="s">
        <v>122</v>
      </c>
      <c r="D99" s="48">
        <v>0</v>
      </c>
      <c r="E99" s="64">
        <v>0</v>
      </c>
      <c r="F99" s="28">
        <v>0</v>
      </c>
      <c r="G99" s="64">
        <v>0</v>
      </c>
      <c r="H99" s="28">
        <v>1</v>
      </c>
      <c r="I99" s="64">
        <v>5.0000000000000001E-3</v>
      </c>
      <c r="J99" s="28">
        <v>0</v>
      </c>
      <c r="K99" s="64">
        <v>0</v>
      </c>
    </row>
    <row r="100" spans="1:11" s="7" customFormat="1" x14ac:dyDescent="0.25">
      <c r="A100" s="3" t="s">
        <v>269</v>
      </c>
      <c r="B100" s="16">
        <v>14</v>
      </c>
      <c r="C100" s="28" t="s">
        <v>123</v>
      </c>
      <c r="D100" s="48">
        <v>0</v>
      </c>
      <c r="E100" s="64">
        <v>0</v>
      </c>
      <c r="F100" s="28">
        <v>1</v>
      </c>
      <c r="G100" s="64">
        <v>0.79400000000000004</v>
      </c>
      <c r="H100" s="28">
        <v>0</v>
      </c>
      <c r="I100" s="64">
        <v>0</v>
      </c>
      <c r="J100" s="28">
        <v>0</v>
      </c>
      <c r="K100" s="64">
        <v>0</v>
      </c>
    </row>
    <row r="101" spans="1:11" s="7" customFormat="1" x14ac:dyDescent="0.25">
      <c r="A101" s="3" t="s">
        <v>269</v>
      </c>
      <c r="B101" s="16">
        <v>15</v>
      </c>
      <c r="C101" s="28" t="s">
        <v>135</v>
      </c>
      <c r="D101" s="48">
        <v>20</v>
      </c>
      <c r="E101" s="64">
        <v>1.9400000000000001E-2</v>
      </c>
      <c r="F101" s="28">
        <v>35</v>
      </c>
      <c r="G101" s="64">
        <v>2.9639999999999993E-2</v>
      </c>
      <c r="H101" s="28">
        <v>17</v>
      </c>
      <c r="I101" s="64">
        <v>0.10550000000000002</v>
      </c>
      <c r="J101" s="28">
        <v>1</v>
      </c>
      <c r="K101" s="64">
        <v>2.0000000000000002E-5</v>
      </c>
    </row>
    <row r="102" spans="1:11" s="7" customFormat="1" x14ac:dyDescent="0.25">
      <c r="A102" s="3" t="s">
        <v>269</v>
      </c>
      <c r="B102" s="16">
        <v>16</v>
      </c>
      <c r="C102" s="28" t="s">
        <v>81</v>
      </c>
      <c r="D102" s="48">
        <v>3</v>
      </c>
      <c r="E102" s="64">
        <v>2.8999999999999998E-2</v>
      </c>
      <c r="F102" s="28">
        <v>3</v>
      </c>
      <c r="G102" s="64">
        <v>2.8999999999999998E-2</v>
      </c>
      <c r="H102" s="28">
        <v>3</v>
      </c>
      <c r="I102" s="64">
        <v>1.9E-2</v>
      </c>
      <c r="J102" s="28">
        <v>0</v>
      </c>
      <c r="K102" s="64">
        <v>0</v>
      </c>
    </row>
    <row r="103" spans="1:11" s="7" customFormat="1" x14ac:dyDescent="0.25">
      <c r="A103" s="3" t="s">
        <v>269</v>
      </c>
      <c r="B103" s="16">
        <v>17</v>
      </c>
      <c r="C103" s="28" t="s">
        <v>136</v>
      </c>
      <c r="D103" s="48">
        <v>0</v>
      </c>
      <c r="E103" s="64">
        <v>0</v>
      </c>
      <c r="F103" s="28">
        <v>0</v>
      </c>
      <c r="G103" s="64">
        <v>0</v>
      </c>
      <c r="H103" s="28">
        <v>0</v>
      </c>
      <c r="I103" s="64">
        <v>0</v>
      </c>
      <c r="J103" s="28">
        <v>15</v>
      </c>
      <c r="K103" s="64">
        <v>13.228999999999999</v>
      </c>
    </row>
    <row r="104" spans="1:11" s="2" customFormat="1" x14ac:dyDescent="0.25">
      <c r="A104" s="3" t="s">
        <v>269</v>
      </c>
      <c r="B104" s="16">
        <v>18</v>
      </c>
      <c r="C104" s="57" t="s">
        <v>197</v>
      </c>
      <c r="D104" s="5">
        <v>6</v>
      </c>
      <c r="E104" s="66">
        <v>5.1999999999999998E-2</v>
      </c>
      <c r="F104" s="5">
        <v>6</v>
      </c>
      <c r="G104" s="66">
        <v>4.7E-2</v>
      </c>
      <c r="H104" s="5">
        <v>4</v>
      </c>
      <c r="I104" s="65">
        <v>9.8000000000000004E-2</v>
      </c>
      <c r="J104" s="5">
        <v>0</v>
      </c>
      <c r="K104" s="65">
        <v>0</v>
      </c>
    </row>
    <row r="105" spans="1:11" s="2" customFormat="1" x14ac:dyDescent="0.25">
      <c r="A105" s="3" t="s">
        <v>269</v>
      </c>
      <c r="B105" s="16">
        <v>19</v>
      </c>
      <c r="C105" s="58" t="s">
        <v>198</v>
      </c>
      <c r="D105" s="5">
        <v>7</v>
      </c>
      <c r="E105" s="65">
        <v>3.15E-2</v>
      </c>
      <c r="F105" s="5">
        <v>14</v>
      </c>
      <c r="G105" s="65">
        <v>4.2000000000000002E-4</v>
      </c>
      <c r="H105" s="5">
        <v>1</v>
      </c>
      <c r="I105" s="66">
        <v>1.4999999999999999E-2</v>
      </c>
      <c r="J105" s="5">
        <v>1</v>
      </c>
      <c r="K105" s="65">
        <v>0.06</v>
      </c>
    </row>
    <row r="106" spans="1:11" s="2" customFormat="1" x14ac:dyDescent="0.25">
      <c r="A106" s="3" t="s">
        <v>269</v>
      </c>
      <c r="B106" s="16">
        <v>20</v>
      </c>
      <c r="C106" s="59" t="s">
        <v>199</v>
      </c>
      <c r="D106" s="5">
        <v>1</v>
      </c>
      <c r="E106" s="67">
        <v>5.0000000000000001E-3</v>
      </c>
      <c r="F106" s="5">
        <v>0</v>
      </c>
      <c r="G106" s="65">
        <v>0</v>
      </c>
      <c r="H106" s="5">
        <v>1</v>
      </c>
      <c r="I106" s="66">
        <v>6.0000000000000001E-3</v>
      </c>
      <c r="J106" s="5">
        <v>0</v>
      </c>
      <c r="K106" s="65">
        <v>0</v>
      </c>
    </row>
    <row r="107" spans="1:11" s="2" customFormat="1" x14ac:dyDescent="0.25">
      <c r="A107" s="3" t="s">
        <v>269</v>
      </c>
      <c r="B107" s="16">
        <v>21</v>
      </c>
      <c r="C107" s="60" t="s">
        <v>200</v>
      </c>
      <c r="D107" s="5">
        <v>0</v>
      </c>
      <c r="E107" s="65">
        <v>0</v>
      </c>
      <c r="F107" s="5">
        <v>1</v>
      </c>
      <c r="G107" s="66">
        <v>6.0000000000000001E-3</v>
      </c>
      <c r="H107" s="5">
        <v>2</v>
      </c>
      <c r="I107" s="68">
        <v>1.2E-2</v>
      </c>
      <c r="J107" s="5">
        <v>0</v>
      </c>
      <c r="K107" s="65">
        <v>0</v>
      </c>
    </row>
    <row r="108" spans="1:11" s="7" customFormat="1" x14ac:dyDescent="0.25">
      <c r="A108" s="3" t="s">
        <v>269</v>
      </c>
      <c r="B108" s="16">
        <v>22</v>
      </c>
      <c r="C108" s="6" t="s">
        <v>201</v>
      </c>
      <c r="D108" s="5">
        <v>1</v>
      </c>
      <c r="E108" s="67">
        <v>5.0000000000000001E-3</v>
      </c>
      <c r="F108" s="5">
        <v>1</v>
      </c>
      <c r="G108" s="66">
        <v>5.0000000000000001E-3</v>
      </c>
      <c r="H108" s="5">
        <v>0</v>
      </c>
      <c r="I108" s="65">
        <v>0</v>
      </c>
      <c r="J108" s="5">
        <v>0</v>
      </c>
      <c r="K108" s="65">
        <v>0</v>
      </c>
    </row>
    <row r="109" spans="1:11" x14ac:dyDescent="0.25">
      <c r="A109" s="3" t="s">
        <v>269</v>
      </c>
      <c r="B109" s="16">
        <v>23</v>
      </c>
      <c r="C109" s="61" t="s">
        <v>246</v>
      </c>
      <c r="D109" s="54">
        <v>12</v>
      </c>
      <c r="E109" s="69">
        <v>1.52E-2</v>
      </c>
      <c r="F109" s="54">
        <v>5</v>
      </c>
      <c r="G109" s="69">
        <v>5.5500000000000001E-2</v>
      </c>
      <c r="H109" s="54">
        <v>2</v>
      </c>
      <c r="I109" s="69">
        <v>1.4999999999999999E-2</v>
      </c>
      <c r="J109" s="54">
        <v>0</v>
      </c>
      <c r="K109" s="69">
        <v>0</v>
      </c>
    </row>
    <row r="110" spans="1:11" x14ac:dyDescent="0.25">
      <c r="A110" s="3" t="s">
        <v>269</v>
      </c>
      <c r="B110" s="16">
        <v>24</v>
      </c>
      <c r="C110" s="61" t="s">
        <v>247</v>
      </c>
      <c r="D110" s="54">
        <v>0</v>
      </c>
      <c r="E110" s="69">
        <v>0</v>
      </c>
      <c r="F110" s="54">
        <v>1</v>
      </c>
      <c r="G110" s="69">
        <v>1.4999999999999999E-2</v>
      </c>
      <c r="H110" s="54">
        <v>1</v>
      </c>
      <c r="I110" s="69">
        <v>1E-3</v>
      </c>
      <c r="J110" s="54">
        <v>0</v>
      </c>
      <c r="K110" s="69">
        <v>0</v>
      </c>
    </row>
    <row r="111" spans="1:11" x14ac:dyDescent="0.25">
      <c r="A111" s="3" t="s">
        <v>269</v>
      </c>
      <c r="B111" s="16">
        <v>25</v>
      </c>
      <c r="C111" s="61" t="s">
        <v>248</v>
      </c>
      <c r="D111" s="54">
        <v>0</v>
      </c>
      <c r="E111" s="69">
        <v>0</v>
      </c>
      <c r="F111" s="54">
        <v>0</v>
      </c>
      <c r="G111" s="69">
        <v>0</v>
      </c>
      <c r="H111" s="54">
        <v>1</v>
      </c>
      <c r="I111" s="69">
        <v>8.0000000000000002E-3</v>
      </c>
      <c r="J111" s="54">
        <v>0</v>
      </c>
      <c r="K111" s="69">
        <v>0</v>
      </c>
    </row>
    <row r="112" spans="1:11" x14ac:dyDescent="0.25">
      <c r="A112" s="3" t="s">
        <v>269</v>
      </c>
      <c r="B112" s="16">
        <v>26</v>
      </c>
      <c r="C112" s="61" t="s">
        <v>249</v>
      </c>
      <c r="D112" s="54">
        <v>0</v>
      </c>
      <c r="E112" s="69">
        <v>0</v>
      </c>
      <c r="F112" s="54">
        <v>0</v>
      </c>
      <c r="G112" s="69">
        <v>0</v>
      </c>
      <c r="H112" s="54">
        <v>1</v>
      </c>
      <c r="I112" s="69">
        <v>2.5000000000000001E-4</v>
      </c>
      <c r="J112" s="54">
        <v>0</v>
      </c>
      <c r="K112" s="69">
        <v>0</v>
      </c>
    </row>
    <row r="113" spans="1:11" x14ac:dyDescent="0.25">
      <c r="A113" s="3" t="s">
        <v>269</v>
      </c>
      <c r="B113" s="16">
        <v>27</v>
      </c>
      <c r="C113" s="61" t="s">
        <v>250</v>
      </c>
      <c r="D113" s="54">
        <v>0</v>
      </c>
      <c r="E113" s="69">
        <v>0</v>
      </c>
      <c r="F113" s="54">
        <v>1</v>
      </c>
      <c r="G113" s="69">
        <v>5.0000000000000001E-3</v>
      </c>
      <c r="H113" s="54">
        <v>0</v>
      </c>
      <c r="I113" s="69">
        <v>0</v>
      </c>
      <c r="J113" s="54">
        <v>0</v>
      </c>
      <c r="K113" s="69">
        <v>0</v>
      </c>
    </row>
    <row r="114" spans="1:11" x14ac:dyDescent="0.25">
      <c r="A114" s="3" t="s">
        <v>269</v>
      </c>
      <c r="B114" s="16">
        <v>28</v>
      </c>
      <c r="C114" s="61" t="s">
        <v>251</v>
      </c>
      <c r="D114" s="54">
        <v>0</v>
      </c>
      <c r="E114" s="69">
        <v>0</v>
      </c>
      <c r="F114" s="54">
        <v>0</v>
      </c>
      <c r="G114" s="69">
        <v>0</v>
      </c>
      <c r="H114" s="54">
        <v>1</v>
      </c>
      <c r="I114" s="69">
        <v>1.4999999999999999E-2</v>
      </c>
      <c r="J114" s="54">
        <v>0</v>
      </c>
      <c r="K114" s="69">
        <v>0</v>
      </c>
    </row>
    <row r="115" spans="1:11" x14ac:dyDescent="0.25">
      <c r="A115" s="3" t="s">
        <v>269</v>
      </c>
      <c r="B115" s="16">
        <v>29</v>
      </c>
      <c r="C115" s="61" t="s">
        <v>252</v>
      </c>
      <c r="D115" s="54">
        <v>0</v>
      </c>
      <c r="E115" s="69">
        <v>0</v>
      </c>
      <c r="F115" s="54">
        <v>1</v>
      </c>
      <c r="G115" s="69">
        <v>1.4999999999999999E-2</v>
      </c>
      <c r="H115" s="54">
        <v>0</v>
      </c>
      <c r="I115" s="69">
        <v>0</v>
      </c>
      <c r="J115" s="54">
        <v>0</v>
      </c>
      <c r="K115" s="69">
        <v>0</v>
      </c>
    </row>
    <row r="116" spans="1:11" x14ac:dyDescent="0.25">
      <c r="A116" s="3" t="s">
        <v>269</v>
      </c>
      <c r="B116" s="16">
        <v>30</v>
      </c>
      <c r="C116" s="61" t="s">
        <v>253</v>
      </c>
      <c r="D116" s="54">
        <v>0</v>
      </c>
      <c r="E116" s="69">
        <v>0</v>
      </c>
      <c r="F116" s="54">
        <v>0</v>
      </c>
      <c r="G116" s="69">
        <v>0</v>
      </c>
      <c r="H116" s="54">
        <v>2</v>
      </c>
      <c r="I116" s="69">
        <v>5.0000000000000001E-4</v>
      </c>
      <c r="J116" s="54">
        <v>0</v>
      </c>
      <c r="K116" s="69">
        <v>0</v>
      </c>
    </row>
  </sheetData>
  <sortState ref="C24:C34">
    <sortCondition ref="C24"/>
  </sortState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0866141732283472" right="0.15748031496062992" top="0.74803149606299213" bottom="0.74803149606299213" header="0.31496062992125984" footer="0.31496062992125984"/>
  <pageSetup paperSize="9" scale="64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9"/>
  <sheetViews>
    <sheetView tabSelected="1" view="pageBreakPreview" zoomScaleNormal="80" zoomScaleSheetLayoutView="100" workbookViewId="0">
      <pane ySplit="4" topLeftCell="A5" activePane="bottomLeft" state="frozen"/>
      <selection pane="bottomLeft" activeCell="H8" sqref="H8"/>
    </sheetView>
  </sheetViews>
  <sheetFormatPr defaultRowHeight="15" x14ac:dyDescent="0.25"/>
  <cols>
    <col min="1" max="1" width="19" customWidth="1"/>
    <col min="2" max="2" width="12.85546875" customWidth="1"/>
    <col min="3" max="3" width="14.5703125" style="4" customWidth="1"/>
    <col min="4" max="5" width="15" style="4" customWidth="1"/>
    <col min="6" max="6" width="13.42578125" style="4" customWidth="1"/>
    <col min="7" max="7" width="13.140625" style="4" customWidth="1"/>
    <col min="8" max="8" width="44.140625" style="1" customWidth="1"/>
    <col min="9" max="9" width="36.85546875" hidden="1" customWidth="1"/>
  </cols>
  <sheetData>
    <row r="1" spans="1:9" s="19" customFormat="1" x14ac:dyDescent="0.25">
      <c r="A1" s="23"/>
      <c r="B1" s="23"/>
      <c r="C1" s="23"/>
      <c r="D1" s="23"/>
      <c r="E1" s="23"/>
      <c r="F1" s="23"/>
      <c r="G1" s="23"/>
      <c r="H1" s="24" t="s">
        <v>18</v>
      </c>
    </row>
    <row r="2" spans="1:9" s="19" customFormat="1" ht="15.75" thickBot="1" x14ac:dyDescent="0.3">
      <c r="A2" s="25" t="s">
        <v>270</v>
      </c>
      <c r="B2" s="25"/>
      <c r="C2" s="25"/>
      <c r="D2" s="25"/>
      <c r="E2" s="25"/>
      <c r="F2" s="25"/>
      <c r="G2" s="25"/>
      <c r="H2" s="25"/>
    </row>
    <row r="3" spans="1:9" s="19" customFormat="1" ht="60" x14ac:dyDescent="0.25">
      <c r="A3" s="26" t="s">
        <v>0</v>
      </c>
      <c r="B3" s="26" t="s">
        <v>1</v>
      </c>
      <c r="C3" s="26" t="s">
        <v>9</v>
      </c>
      <c r="D3" s="26" t="s">
        <v>10</v>
      </c>
      <c r="E3" s="26" t="s">
        <v>11</v>
      </c>
      <c r="F3" s="27" t="s">
        <v>271</v>
      </c>
      <c r="G3" s="27" t="s">
        <v>12</v>
      </c>
      <c r="H3" s="26" t="s">
        <v>13</v>
      </c>
    </row>
    <row r="4" spans="1:9" s="19" customFormat="1" x14ac:dyDescent="0.25">
      <c r="A4" s="28">
        <v>1</v>
      </c>
      <c r="B4" s="6">
        <v>2</v>
      </c>
      <c r="C4" s="6">
        <v>3</v>
      </c>
      <c r="D4" s="6">
        <v>4</v>
      </c>
      <c r="E4" s="6">
        <v>5</v>
      </c>
      <c r="F4" s="29">
        <v>6</v>
      </c>
      <c r="G4" s="29">
        <v>7</v>
      </c>
      <c r="H4" s="3">
        <v>8</v>
      </c>
    </row>
    <row r="5" spans="1:9" s="8" customFormat="1" ht="17.45" customHeight="1" x14ac:dyDescent="0.25">
      <c r="A5" s="3" t="s">
        <v>269</v>
      </c>
      <c r="B5" s="5">
        <v>1</v>
      </c>
      <c r="C5" s="30">
        <v>40847383</v>
      </c>
      <c r="D5" s="31">
        <v>41718</v>
      </c>
      <c r="E5" s="32" t="s">
        <v>42</v>
      </c>
      <c r="F5" s="41">
        <v>10</v>
      </c>
      <c r="G5" s="43">
        <f>6304.27/1.18</f>
        <v>5342.6016949152545</v>
      </c>
      <c r="H5" s="3" t="s">
        <v>50</v>
      </c>
      <c r="I5" s="10" t="s">
        <v>82</v>
      </c>
    </row>
    <row r="6" spans="1:9" s="8" customFormat="1" ht="17.45" customHeight="1" x14ac:dyDescent="0.25">
      <c r="A6" s="3" t="s">
        <v>269</v>
      </c>
      <c r="B6" s="5">
        <v>2</v>
      </c>
      <c r="C6" s="30">
        <v>40847600</v>
      </c>
      <c r="D6" s="31">
        <v>41729</v>
      </c>
      <c r="E6" s="32" t="s">
        <v>42</v>
      </c>
      <c r="F6" s="41">
        <v>15</v>
      </c>
      <c r="G6" s="43">
        <f>550/1.18</f>
        <v>466.10169491525426</v>
      </c>
      <c r="H6" s="3" t="s">
        <v>61</v>
      </c>
      <c r="I6" s="10" t="s">
        <v>83</v>
      </c>
    </row>
    <row r="7" spans="1:9" s="8" customFormat="1" ht="17.45" customHeight="1" x14ac:dyDescent="0.25">
      <c r="A7" s="3" t="s">
        <v>269</v>
      </c>
      <c r="B7" s="5">
        <v>3</v>
      </c>
      <c r="C7" s="30">
        <v>40853891</v>
      </c>
      <c r="D7" s="31">
        <v>41712</v>
      </c>
      <c r="E7" s="32" t="s">
        <v>42</v>
      </c>
      <c r="F7" s="41">
        <v>6.3</v>
      </c>
      <c r="G7" s="43">
        <f t="shared" ref="G7:G25" si="0">550/1.18</f>
        <v>466.10169491525426</v>
      </c>
      <c r="H7" s="3" t="s">
        <v>50</v>
      </c>
      <c r="I7" s="10" t="s">
        <v>84</v>
      </c>
    </row>
    <row r="8" spans="1:9" s="8" customFormat="1" ht="17.45" customHeight="1" x14ac:dyDescent="0.25">
      <c r="A8" s="3" t="s">
        <v>269</v>
      </c>
      <c r="B8" s="5">
        <v>4</v>
      </c>
      <c r="C8" s="30">
        <v>40853927</v>
      </c>
      <c r="D8" s="31">
        <v>41715</v>
      </c>
      <c r="E8" s="32" t="s">
        <v>42</v>
      </c>
      <c r="F8" s="41">
        <v>15</v>
      </c>
      <c r="G8" s="43">
        <f t="shared" si="0"/>
        <v>466.10169491525426</v>
      </c>
      <c r="H8" s="3" t="s">
        <v>50</v>
      </c>
      <c r="I8" s="10" t="s">
        <v>85</v>
      </c>
    </row>
    <row r="9" spans="1:9" s="8" customFormat="1" ht="17.45" customHeight="1" x14ac:dyDescent="0.25">
      <c r="A9" s="3" t="s">
        <v>269</v>
      </c>
      <c r="B9" s="5">
        <v>5</v>
      </c>
      <c r="C9" s="6">
        <v>40856789</v>
      </c>
      <c r="D9" s="31">
        <v>41701</v>
      </c>
      <c r="E9" s="32" t="s">
        <v>42</v>
      </c>
      <c r="F9" s="41">
        <v>15</v>
      </c>
      <c r="G9" s="43">
        <f t="shared" si="0"/>
        <v>466.10169491525426</v>
      </c>
      <c r="H9" s="33" t="s">
        <v>33</v>
      </c>
      <c r="I9" s="10" t="s">
        <v>86</v>
      </c>
    </row>
    <row r="10" spans="1:9" s="8" customFormat="1" ht="17.45" customHeight="1" x14ac:dyDescent="0.25">
      <c r="A10" s="3" t="s">
        <v>269</v>
      </c>
      <c r="B10" s="5">
        <v>6</v>
      </c>
      <c r="C10" s="6">
        <v>40860281</v>
      </c>
      <c r="D10" s="31">
        <v>41701</v>
      </c>
      <c r="E10" s="32" t="s">
        <v>42</v>
      </c>
      <c r="F10" s="41">
        <v>5</v>
      </c>
      <c r="G10" s="43">
        <f t="shared" si="0"/>
        <v>466.10169491525426</v>
      </c>
      <c r="H10" s="33" t="s">
        <v>24</v>
      </c>
      <c r="I10" s="10" t="s">
        <v>87</v>
      </c>
    </row>
    <row r="11" spans="1:9" s="8" customFormat="1" ht="17.45" customHeight="1" x14ac:dyDescent="0.25">
      <c r="A11" s="3" t="s">
        <v>269</v>
      </c>
      <c r="B11" s="5">
        <v>7</v>
      </c>
      <c r="C11" s="6">
        <v>40862000</v>
      </c>
      <c r="D11" s="31">
        <v>41702</v>
      </c>
      <c r="E11" s="32" t="s">
        <v>42</v>
      </c>
      <c r="F11" s="41">
        <v>6.3</v>
      </c>
      <c r="G11" s="43">
        <f t="shared" si="0"/>
        <v>466.10169491525426</v>
      </c>
      <c r="H11" s="3" t="s">
        <v>50</v>
      </c>
      <c r="I11" s="10" t="s">
        <v>88</v>
      </c>
    </row>
    <row r="12" spans="1:9" s="8" customFormat="1" ht="17.45" customHeight="1" x14ac:dyDescent="0.25">
      <c r="A12" s="3" t="s">
        <v>269</v>
      </c>
      <c r="B12" s="5">
        <v>8</v>
      </c>
      <c r="C12" s="6">
        <v>40862040</v>
      </c>
      <c r="D12" s="31">
        <v>41701</v>
      </c>
      <c r="E12" s="32" t="s">
        <v>42</v>
      </c>
      <c r="F12" s="41">
        <v>15</v>
      </c>
      <c r="G12" s="43">
        <f t="shared" si="0"/>
        <v>466.10169491525426</v>
      </c>
      <c r="H12" s="33" t="s">
        <v>23</v>
      </c>
      <c r="I12" s="10" t="s">
        <v>89</v>
      </c>
    </row>
    <row r="13" spans="1:9" s="8" customFormat="1" ht="17.45" customHeight="1" x14ac:dyDescent="0.25">
      <c r="A13" s="3" t="s">
        <v>269</v>
      </c>
      <c r="B13" s="5">
        <v>9</v>
      </c>
      <c r="C13" s="6">
        <v>40864755</v>
      </c>
      <c r="D13" s="31">
        <v>41704</v>
      </c>
      <c r="E13" s="32" t="s">
        <v>42</v>
      </c>
      <c r="F13" s="41">
        <v>5</v>
      </c>
      <c r="G13" s="43">
        <f t="shared" si="0"/>
        <v>466.10169491525426</v>
      </c>
      <c r="H13" s="33" t="s">
        <v>19</v>
      </c>
      <c r="I13" s="10" t="s">
        <v>90</v>
      </c>
    </row>
    <row r="14" spans="1:9" s="8" customFormat="1" ht="17.45" customHeight="1" x14ac:dyDescent="0.25">
      <c r="A14" s="3" t="s">
        <v>269</v>
      </c>
      <c r="B14" s="5">
        <v>10</v>
      </c>
      <c r="C14" s="6">
        <v>40864055</v>
      </c>
      <c r="D14" s="31">
        <v>41711</v>
      </c>
      <c r="E14" s="32" t="s">
        <v>42</v>
      </c>
      <c r="F14" s="41">
        <v>7</v>
      </c>
      <c r="G14" s="43">
        <f t="shared" si="0"/>
        <v>466.10169491525426</v>
      </c>
      <c r="H14" s="3" t="s">
        <v>61</v>
      </c>
      <c r="I14" s="10" t="s">
        <v>54</v>
      </c>
    </row>
    <row r="15" spans="1:9" s="8" customFormat="1" ht="17.45" customHeight="1" x14ac:dyDescent="0.25">
      <c r="A15" s="3" t="s">
        <v>269</v>
      </c>
      <c r="B15" s="5">
        <v>11</v>
      </c>
      <c r="C15" s="6">
        <v>40864228</v>
      </c>
      <c r="D15" s="31">
        <v>41716</v>
      </c>
      <c r="E15" s="32" t="s">
        <v>42</v>
      </c>
      <c r="F15" s="41">
        <v>6.3</v>
      </c>
      <c r="G15" s="43">
        <f t="shared" si="0"/>
        <v>466.10169491525426</v>
      </c>
      <c r="H15" s="33" t="s">
        <v>24</v>
      </c>
      <c r="I15" s="10" t="s">
        <v>91</v>
      </c>
    </row>
    <row r="16" spans="1:9" s="8" customFormat="1" ht="17.45" customHeight="1" x14ac:dyDescent="0.25">
      <c r="A16" s="3" t="s">
        <v>269</v>
      </c>
      <c r="B16" s="5">
        <v>12</v>
      </c>
      <c r="C16" s="6">
        <v>40864406</v>
      </c>
      <c r="D16" s="31">
        <v>41704</v>
      </c>
      <c r="E16" s="32" t="s">
        <v>42</v>
      </c>
      <c r="F16" s="41">
        <v>5</v>
      </c>
      <c r="G16" s="43">
        <f t="shared" si="0"/>
        <v>466.10169491525426</v>
      </c>
      <c r="H16" s="33" t="s">
        <v>28</v>
      </c>
      <c r="I16" s="10" t="s">
        <v>92</v>
      </c>
    </row>
    <row r="17" spans="1:9" s="8" customFormat="1" ht="17.45" customHeight="1" x14ac:dyDescent="0.25">
      <c r="A17" s="3" t="s">
        <v>269</v>
      </c>
      <c r="B17" s="5">
        <v>13</v>
      </c>
      <c r="C17" s="6">
        <v>40864753</v>
      </c>
      <c r="D17" s="31">
        <v>41709</v>
      </c>
      <c r="E17" s="32" t="s">
        <v>42</v>
      </c>
      <c r="F17" s="41">
        <v>10</v>
      </c>
      <c r="G17" s="43">
        <f t="shared" si="0"/>
        <v>466.10169491525426</v>
      </c>
      <c r="H17" s="33" t="s">
        <v>25</v>
      </c>
      <c r="I17" s="10" t="s">
        <v>93</v>
      </c>
    </row>
    <row r="18" spans="1:9" s="8" customFormat="1" ht="17.45" customHeight="1" x14ac:dyDescent="0.25">
      <c r="A18" s="3" t="s">
        <v>269</v>
      </c>
      <c r="B18" s="5">
        <v>14</v>
      </c>
      <c r="C18" s="6">
        <v>40864747</v>
      </c>
      <c r="D18" s="31">
        <v>41705</v>
      </c>
      <c r="E18" s="32" t="s">
        <v>42</v>
      </c>
      <c r="F18" s="41">
        <v>7</v>
      </c>
      <c r="G18" s="43">
        <f t="shared" si="0"/>
        <v>466.10169491525426</v>
      </c>
      <c r="H18" s="33" t="s">
        <v>24</v>
      </c>
      <c r="I18" s="10" t="s">
        <v>94</v>
      </c>
    </row>
    <row r="19" spans="1:9" s="8" customFormat="1" ht="17.45" customHeight="1" x14ac:dyDescent="0.25">
      <c r="A19" s="3" t="s">
        <v>269</v>
      </c>
      <c r="B19" s="5">
        <v>15</v>
      </c>
      <c r="C19" s="6">
        <v>40864710</v>
      </c>
      <c r="D19" s="31">
        <v>41705</v>
      </c>
      <c r="E19" s="32" t="s">
        <v>42</v>
      </c>
      <c r="F19" s="41">
        <v>7</v>
      </c>
      <c r="G19" s="43">
        <f t="shared" si="0"/>
        <v>466.10169491525426</v>
      </c>
      <c r="H19" s="33" t="s">
        <v>24</v>
      </c>
      <c r="I19" s="10" t="s">
        <v>95</v>
      </c>
    </row>
    <row r="20" spans="1:9" s="8" customFormat="1" ht="17.45" customHeight="1" x14ac:dyDescent="0.25">
      <c r="A20" s="3" t="s">
        <v>269</v>
      </c>
      <c r="B20" s="5">
        <v>16</v>
      </c>
      <c r="C20" s="6">
        <v>40866398</v>
      </c>
      <c r="D20" s="31">
        <v>41725</v>
      </c>
      <c r="E20" s="32" t="s">
        <v>42</v>
      </c>
      <c r="F20" s="41">
        <v>4</v>
      </c>
      <c r="G20" s="43">
        <f t="shared" si="0"/>
        <v>466.10169491525426</v>
      </c>
      <c r="H20" s="33" t="s">
        <v>35</v>
      </c>
      <c r="I20" s="10" t="s">
        <v>96</v>
      </c>
    </row>
    <row r="21" spans="1:9" s="8" customFormat="1" ht="17.45" customHeight="1" x14ac:dyDescent="0.25">
      <c r="A21" s="3" t="s">
        <v>269</v>
      </c>
      <c r="B21" s="5">
        <v>17</v>
      </c>
      <c r="C21" s="6">
        <v>40865815</v>
      </c>
      <c r="D21" s="31">
        <v>41711</v>
      </c>
      <c r="E21" s="32" t="s">
        <v>42</v>
      </c>
      <c r="F21" s="41">
        <v>15</v>
      </c>
      <c r="G21" s="43">
        <f t="shared" si="0"/>
        <v>466.10169491525426</v>
      </c>
      <c r="H21" s="33" t="s">
        <v>24</v>
      </c>
      <c r="I21" s="10" t="s">
        <v>97</v>
      </c>
    </row>
    <row r="22" spans="1:9" s="8" customFormat="1" ht="17.45" customHeight="1" x14ac:dyDescent="0.25">
      <c r="A22" s="3" t="s">
        <v>269</v>
      </c>
      <c r="B22" s="5">
        <v>18</v>
      </c>
      <c r="C22" s="6">
        <v>40866489</v>
      </c>
      <c r="D22" s="31">
        <v>41710</v>
      </c>
      <c r="E22" s="32" t="s">
        <v>42</v>
      </c>
      <c r="F22" s="41">
        <v>15</v>
      </c>
      <c r="G22" s="43">
        <f t="shared" si="0"/>
        <v>466.10169491525426</v>
      </c>
      <c r="H22" s="33" t="s">
        <v>19</v>
      </c>
      <c r="I22" s="10" t="s">
        <v>62</v>
      </c>
    </row>
    <row r="23" spans="1:9" s="8" customFormat="1" ht="17.45" customHeight="1" x14ac:dyDescent="0.25">
      <c r="A23" s="3" t="s">
        <v>269</v>
      </c>
      <c r="B23" s="5">
        <v>19</v>
      </c>
      <c r="C23" s="6">
        <v>40869017</v>
      </c>
      <c r="D23" s="31">
        <v>41725</v>
      </c>
      <c r="E23" s="32" t="s">
        <v>42</v>
      </c>
      <c r="F23" s="41">
        <v>15</v>
      </c>
      <c r="G23" s="43">
        <f t="shared" si="0"/>
        <v>466.10169491525426</v>
      </c>
      <c r="H23" s="33" t="s">
        <v>19</v>
      </c>
      <c r="I23" s="10" t="s">
        <v>63</v>
      </c>
    </row>
    <row r="24" spans="1:9" s="8" customFormat="1" ht="17.45" customHeight="1" x14ac:dyDescent="0.25">
      <c r="A24" s="3" t="s">
        <v>269</v>
      </c>
      <c r="B24" s="5">
        <v>20</v>
      </c>
      <c r="C24" s="6">
        <v>40870370</v>
      </c>
      <c r="D24" s="34">
        <v>41717</v>
      </c>
      <c r="E24" s="32" t="s">
        <v>42</v>
      </c>
      <c r="F24" s="41">
        <v>15</v>
      </c>
      <c r="G24" s="43">
        <f t="shared" si="0"/>
        <v>466.10169491525426</v>
      </c>
      <c r="H24" s="33" t="s">
        <v>56</v>
      </c>
      <c r="I24" s="10" t="s">
        <v>64</v>
      </c>
    </row>
    <row r="25" spans="1:9" s="8" customFormat="1" ht="17.45" customHeight="1" x14ac:dyDescent="0.25">
      <c r="A25" s="3" t="s">
        <v>269</v>
      </c>
      <c r="B25" s="5">
        <v>21</v>
      </c>
      <c r="C25" s="6">
        <v>40870364</v>
      </c>
      <c r="D25" s="34">
        <v>41717</v>
      </c>
      <c r="E25" s="32" t="s">
        <v>42</v>
      </c>
      <c r="F25" s="41">
        <v>15</v>
      </c>
      <c r="G25" s="43">
        <f t="shared" si="0"/>
        <v>466.10169491525426</v>
      </c>
      <c r="H25" s="33" t="s">
        <v>56</v>
      </c>
      <c r="I25" s="10" t="s">
        <v>65</v>
      </c>
    </row>
    <row r="26" spans="1:9" s="8" customFormat="1" ht="17.45" customHeight="1" x14ac:dyDescent="0.25">
      <c r="A26" s="3" t="s">
        <v>269</v>
      </c>
      <c r="B26" s="5">
        <v>22</v>
      </c>
      <c r="C26" s="6">
        <v>40871024</v>
      </c>
      <c r="D26" s="31">
        <v>41718</v>
      </c>
      <c r="E26" s="32" t="s">
        <v>42</v>
      </c>
      <c r="F26" s="41">
        <v>10</v>
      </c>
      <c r="G26" s="43">
        <v>5342.6016949152545</v>
      </c>
      <c r="H26" s="33" t="s">
        <v>24</v>
      </c>
      <c r="I26" s="10" t="s">
        <v>66</v>
      </c>
    </row>
    <row r="27" spans="1:9" s="8" customFormat="1" ht="17.45" customHeight="1" x14ac:dyDescent="0.25">
      <c r="A27" s="3" t="s">
        <v>269</v>
      </c>
      <c r="B27" s="5">
        <v>23</v>
      </c>
      <c r="C27" s="6">
        <v>40871966</v>
      </c>
      <c r="D27" s="31">
        <v>41718</v>
      </c>
      <c r="E27" s="32" t="s">
        <v>42</v>
      </c>
      <c r="F27" s="41">
        <v>15</v>
      </c>
      <c r="G27" s="43">
        <f t="shared" ref="G27:G39" si="1">550/1.18</f>
        <v>466.10169491525426</v>
      </c>
      <c r="H27" s="33" t="s">
        <v>24</v>
      </c>
      <c r="I27" s="10" t="s">
        <v>67</v>
      </c>
    </row>
    <row r="28" spans="1:9" s="8" customFormat="1" ht="17.45" customHeight="1" x14ac:dyDescent="0.25">
      <c r="A28" s="3" t="s">
        <v>269</v>
      </c>
      <c r="B28" s="5">
        <v>24</v>
      </c>
      <c r="C28" s="6">
        <v>40871031</v>
      </c>
      <c r="D28" s="31">
        <v>41724</v>
      </c>
      <c r="E28" s="32" t="s">
        <v>42</v>
      </c>
      <c r="F28" s="41">
        <v>5</v>
      </c>
      <c r="G28" s="43">
        <f t="shared" si="1"/>
        <v>466.10169491525426</v>
      </c>
      <c r="H28" s="33" t="s">
        <v>50</v>
      </c>
      <c r="I28" s="10" t="s">
        <v>68</v>
      </c>
    </row>
    <row r="29" spans="1:9" s="8" customFormat="1" ht="17.45" customHeight="1" x14ac:dyDescent="0.25">
      <c r="A29" s="3" t="s">
        <v>269</v>
      </c>
      <c r="B29" s="5">
        <v>25</v>
      </c>
      <c r="C29" s="6">
        <v>40871036</v>
      </c>
      <c r="D29" s="31">
        <v>41719</v>
      </c>
      <c r="E29" s="32" t="s">
        <v>42</v>
      </c>
      <c r="F29" s="41">
        <v>15</v>
      </c>
      <c r="G29" s="43">
        <f t="shared" si="1"/>
        <v>466.10169491525426</v>
      </c>
      <c r="H29" s="33" t="s">
        <v>28</v>
      </c>
      <c r="I29" s="10" t="s">
        <v>69</v>
      </c>
    </row>
    <row r="30" spans="1:9" s="8" customFormat="1" ht="17.45" customHeight="1" x14ac:dyDescent="0.25">
      <c r="A30" s="3" t="s">
        <v>269</v>
      </c>
      <c r="B30" s="5">
        <v>26</v>
      </c>
      <c r="C30" s="6">
        <v>40873091</v>
      </c>
      <c r="D30" s="31">
        <v>41723</v>
      </c>
      <c r="E30" s="32" t="s">
        <v>42</v>
      </c>
      <c r="F30" s="41">
        <v>5</v>
      </c>
      <c r="G30" s="43">
        <f t="shared" si="1"/>
        <v>466.10169491525426</v>
      </c>
      <c r="H30" s="33" t="s">
        <v>19</v>
      </c>
      <c r="I30" s="10" t="s">
        <v>70</v>
      </c>
    </row>
    <row r="31" spans="1:9" s="8" customFormat="1" ht="17.45" customHeight="1" x14ac:dyDescent="0.25">
      <c r="A31" s="3" t="s">
        <v>269</v>
      </c>
      <c r="B31" s="5">
        <v>27</v>
      </c>
      <c r="C31" s="6">
        <v>40871960</v>
      </c>
      <c r="D31" s="31">
        <v>41719</v>
      </c>
      <c r="E31" s="32" t="s">
        <v>42</v>
      </c>
      <c r="F31" s="41">
        <v>15</v>
      </c>
      <c r="G31" s="43">
        <f t="shared" si="1"/>
        <v>466.10169491525426</v>
      </c>
      <c r="H31" s="33" t="s">
        <v>55</v>
      </c>
      <c r="I31" s="10" t="s">
        <v>71</v>
      </c>
    </row>
    <row r="32" spans="1:9" s="8" customFormat="1" ht="17.45" customHeight="1" x14ac:dyDescent="0.25">
      <c r="A32" s="3" t="s">
        <v>269</v>
      </c>
      <c r="B32" s="5">
        <v>28</v>
      </c>
      <c r="C32" s="6">
        <v>40870755</v>
      </c>
      <c r="D32" s="34">
        <v>41717</v>
      </c>
      <c r="E32" s="32" t="s">
        <v>42</v>
      </c>
      <c r="F32" s="41">
        <v>15</v>
      </c>
      <c r="G32" s="43">
        <f t="shared" si="1"/>
        <v>466.10169491525426</v>
      </c>
      <c r="H32" s="33" t="s">
        <v>40</v>
      </c>
      <c r="I32" s="10" t="s">
        <v>72</v>
      </c>
    </row>
    <row r="33" spans="1:9" s="8" customFormat="1" ht="17.45" customHeight="1" x14ac:dyDescent="0.25">
      <c r="A33" s="3" t="s">
        <v>269</v>
      </c>
      <c r="B33" s="5">
        <v>29</v>
      </c>
      <c r="C33" s="6">
        <v>40870698</v>
      </c>
      <c r="D33" s="34">
        <v>41717</v>
      </c>
      <c r="E33" s="32" t="s">
        <v>42</v>
      </c>
      <c r="F33" s="41">
        <v>6.3</v>
      </c>
      <c r="G33" s="43">
        <f t="shared" si="1"/>
        <v>466.10169491525426</v>
      </c>
      <c r="H33" s="33" t="s">
        <v>58</v>
      </c>
      <c r="I33" s="10" t="s">
        <v>73</v>
      </c>
    </row>
    <row r="34" spans="1:9" s="8" customFormat="1" ht="17.45" customHeight="1" x14ac:dyDescent="0.25">
      <c r="A34" s="3" t="s">
        <v>269</v>
      </c>
      <c r="B34" s="5">
        <v>30</v>
      </c>
      <c r="C34" s="6">
        <v>40871544</v>
      </c>
      <c r="D34" s="31">
        <v>41723</v>
      </c>
      <c r="E34" s="32" t="s">
        <v>42</v>
      </c>
      <c r="F34" s="41">
        <v>6</v>
      </c>
      <c r="G34" s="43">
        <f t="shared" si="1"/>
        <v>466.10169491525426</v>
      </c>
      <c r="H34" s="33" t="s">
        <v>26</v>
      </c>
      <c r="I34" s="10" t="s">
        <v>74</v>
      </c>
    </row>
    <row r="35" spans="1:9" s="8" customFormat="1" ht="17.45" customHeight="1" x14ac:dyDescent="0.25">
      <c r="A35" s="3" t="s">
        <v>269</v>
      </c>
      <c r="B35" s="5">
        <v>31</v>
      </c>
      <c r="C35" s="6">
        <v>40872104</v>
      </c>
      <c r="D35" s="31">
        <v>41723</v>
      </c>
      <c r="E35" s="32" t="s">
        <v>42</v>
      </c>
      <c r="F35" s="41">
        <v>15</v>
      </c>
      <c r="G35" s="43">
        <f t="shared" si="1"/>
        <v>466.10169491525426</v>
      </c>
      <c r="H35" s="33" t="s">
        <v>23</v>
      </c>
      <c r="I35" s="10" t="s">
        <v>75</v>
      </c>
    </row>
    <row r="36" spans="1:9" s="8" customFormat="1" ht="17.45" customHeight="1" x14ac:dyDescent="0.25">
      <c r="A36" s="3" t="s">
        <v>269</v>
      </c>
      <c r="B36" s="5">
        <v>32</v>
      </c>
      <c r="C36" s="6">
        <v>40871961</v>
      </c>
      <c r="D36" s="31">
        <v>41724</v>
      </c>
      <c r="E36" s="32" t="s">
        <v>42</v>
      </c>
      <c r="F36" s="41">
        <v>5</v>
      </c>
      <c r="G36" s="43">
        <f t="shared" si="1"/>
        <v>466.10169491525426</v>
      </c>
      <c r="H36" s="33" t="s">
        <v>40</v>
      </c>
      <c r="I36" s="10" t="s">
        <v>76</v>
      </c>
    </row>
    <row r="37" spans="1:9" s="8" customFormat="1" ht="17.45" customHeight="1" x14ac:dyDescent="0.25">
      <c r="A37" s="3" t="s">
        <v>269</v>
      </c>
      <c r="B37" s="5">
        <v>33</v>
      </c>
      <c r="C37" s="6">
        <v>40876397</v>
      </c>
      <c r="D37" s="31">
        <v>41726</v>
      </c>
      <c r="E37" s="32" t="s">
        <v>42</v>
      </c>
      <c r="F37" s="41">
        <v>15</v>
      </c>
      <c r="G37" s="43">
        <f t="shared" si="1"/>
        <v>466.10169491525426</v>
      </c>
      <c r="H37" s="33" t="s">
        <v>32</v>
      </c>
      <c r="I37" s="10" t="s">
        <v>77</v>
      </c>
    </row>
    <row r="38" spans="1:9" s="8" customFormat="1" ht="17.45" customHeight="1" x14ac:dyDescent="0.25">
      <c r="A38" s="3" t="s">
        <v>269</v>
      </c>
      <c r="B38" s="5">
        <v>34</v>
      </c>
      <c r="C38" s="6">
        <v>40874765</v>
      </c>
      <c r="D38" s="31">
        <v>41725</v>
      </c>
      <c r="E38" s="32" t="s">
        <v>42</v>
      </c>
      <c r="F38" s="41">
        <v>5</v>
      </c>
      <c r="G38" s="43">
        <f t="shared" si="1"/>
        <v>466.10169491525426</v>
      </c>
      <c r="H38" s="33" t="s">
        <v>24</v>
      </c>
      <c r="I38" s="10" t="s">
        <v>78</v>
      </c>
    </row>
    <row r="39" spans="1:9" s="8" customFormat="1" ht="17.45" customHeight="1" x14ac:dyDescent="0.25">
      <c r="A39" s="3" t="s">
        <v>269</v>
      </c>
      <c r="B39" s="5">
        <v>35</v>
      </c>
      <c r="C39" s="6">
        <v>40874164</v>
      </c>
      <c r="D39" s="31">
        <v>41725</v>
      </c>
      <c r="E39" s="32" t="s">
        <v>42</v>
      </c>
      <c r="F39" s="41">
        <v>6.3</v>
      </c>
      <c r="G39" s="43">
        <f t="shared" si="1"/>
        <v>466.10169491525426</v>
      </c>
      <c r="H39" s="33" t="s">
        <v>19</v>
      </c>
      <c r="I39" s="10" t="s">
        <v>79</v>
      </c>
    </row>
    <row r="40" spans="1:9" s="8" customFormat="1" ht="17.45" customHeight="1" x14ac:dyDescent="0.25">
      <c r="A40" s="3" t="s">
        <v>269</v>
      </c>
      <c r="B40" s="5">
        <v>36</v>
      </c>
      <c r="C40" s="3">
        <v>40849678</v>
      </c>
      <c r="D40" s="31">
        <v>41723</v>
      </c>
      <c r="E40" s="32" t="s">
        <v>60</v>
      </c>
      <c r="F40" s="42">
        <v>16</v>
      </c>
      <c r="G40" s="42">
        <f>3926979.37/1.18</f>
        <v>3327948.618644068</v>
      </c>
      <c r="H40" s="3" t="s">
        <v>49</v>
      </c>
      <c r="I40" s="10" t="s">
        <v>98</v>
      </c>
    </row>
    <row r="41" spans="1:9" s="8" customFormat="1" ht="17.45" customHeight="1" x14ac:dyDescent="0.25">
      <c r="A41" s="3" t="s">
        <v>269</v>
      </c>
      <c r="B41" s="5">
        <v>37</v>
      </c>
      <c r="C41" s="6">
        <v>40851936</v>
      </c>
      <c r="D41" s="35">
        <v>41718</v>
      </c>
      <c r="E41" s="32" t="s">
        <v>103</v>
      </c>
      <c r="F41" s="43">
        <v>1500</v>
      </c>
      <c r="G41" s="47">
        <f>945640.2/1.18</f>
        <v>801390</v>
      </c>
      <c r="H41" s="3" t="s">
        <v>19</v>
      </c>
      <c r="I41" s="10" t="s">
        <v>99</v>
      </c>
    </row>
    <row r="42" spans="1:9" s="8" customFormat="1" ht="17.45" customHeight="1" x14ac:dyDescent="0.25">
      <c r="A42" s="3" t="s">
        <v>269</v>
      </c>
      <c r="B42" s="5">
        <v>38</v>
      </c>
      <c r="C42" s="6">
        <v>40854669</v>
      </c>
      <c r="D42" s="35">
        <v>41705</v>
      </c>
      <c r="E42" s="32" t="s">
        <v>42</v>
      </c>
      <c r="F42" s="43">
        <v>250</v>
      </c>
      <c r="G42" s="47">
        <f>157606.7/1.18</f>
        <v>133565.00000000003</v>
      </c>
      <c r="H42" s="3" t="s">
        <v>26</v>
      </c>
      <c r="I42" s="10" t="s">
        <v>100</v>
      </c>
    </row>
    <row r="43" spans="1:9" s="8" customFormat="1" ht="17.45" customHeight="1" x14ac:dyDescent="0.25">
      <c r="A43" s="3" t="s">
        <v>269</v>
      </c>
      <c r="B43" s="5">
        <v>39</v>
      </c>
      <c r="C43" s="6">
        <v>40860862</v>
      </c>
      <c r="D43" s="35">
        <v>41709</v>
      </c>
      <c r="E43" s="32" t="s">
        <v>103</v>
      </c>
      <c r="F43" s="43">
        <v>4052</v>
      </c>
      <c r="G43" s="47">
        <f>2554489.39/1.18</f>
        <v>2164821.5169491526</v>
      </c>
      <c r="H43" s="3" t="s">
        <v>24</v>
      </c>
      <c r="I43" s="10" t="s">
        <v>101</v>
      </c>
    </row>
    <row r="44" spans="1:9" s="8" customFormat="1" ht="17.45" customHeight="1" x14ac:dyDescent="0.25">
      <c r="A44" s="3" t="s">
        <v>269</v>
      </c>
      <c r="B44" s="5">
        <v>40</v>
      </c>
      <c r="C44" s="6">
        <v>40866294</v>
      </c>
      <c r="D44" s="35">
        <v>41710</v>
      </c>
      <c r="E44" s="32" t="s">
        <v>42</v>
      </c>
      <c r="F44" s="43">
        <v>5</v>
      </c>
      <c r="G44" s="47">
        <f>3152.13/1.18</f>
        <v>2671.2966101694919</v>
      </c>
      <c r="H44" s="3" t="s">
        <v>58</v>
      </c>
      <c r="I44" s="10" t="s">
        <v>102</v>
      </c>
    </row>
    <row r="45" spans="1:9" s="8" customFormat="1" ht="17.45" customHeight="1" x14ac:dyDescent="0.25">
      <c r="A45" s="3" t="s">
        <v>269</v>
      </c>
      <c r="B45" s="5">
        <v>41</v>
      </c>
      <c r="C45" s="6">
        <v>40867097</v>
      </c>
      <c r="D45" s="35">
        <v>41711</v>
      </c>
      <c r="E45" s="32" t="s">
        <v>42</v>
      </c>
      <c r="F45" s="43">
        <v>6</v>
      </c>
      <c r="G45" s="47">
        <f>3782.56/1.18</f>
        <v>3205.5593220338983</v>
      </c>
      <c r="H45" s="3" t="s">
        <v>58</v>
      </c>
      <c r="I45" s="10" t="s">
        <v>80</v>
      </c>
    </row>
    <row r="46" spans="1:9" s="7" customFormat="1" ht="17.45" customHeight="1" x14ac:dyDescent="0.25">
      <c r="A46" s="3" t="s">
        <v>269</v>
      </c>
      <c r="B46" s="5">
        <v>42</v>
      </c>
      <c r="C46" s="5">
        <v>40857530</v>
      </c>
      <c r="D46" s="36">
        <v>41718</v>
      </c>
      <c r="E46" s="5" t="s">
        <v>124</v>
      </c>
      <c r="F46" s="44">
        <v>794</v>
      </c>
      <c r="G46" s="44">
        <v>557767.43999999994</v>
      </c>
      <c r="H46" s="37" t="s">
        <v>123</v>
      </c>
      <c r="I46" s="21" t="s">
        <v>125</v>
      </c>
    </row>
    <row r="47" spans="1:9" s="7" customFormat="1" ht="17.45" customHeight="1" x14ac:dyDescent="0.25">
      <c r="A47" s="3" t="s">
        <v>269</v>
      </c>
      <c r="B47" s="5">
        <v>43</v>
      </c>
      <c r="C47" s="5">
        <v>40868050</v>
      </c>
      <c r="D47" s="36">
        <v>41722</v>
      </c>
      <c r="E47" s="5" t="s">
        <v>137</v>
      </c>
      <c r="F47" s="44">
        <v>420</v>
      </c>
      <c r="G47" s="44">
        <v>224389.2</v>
      </c>
      <c r="H47" s="37" t="s">
        <v>126</v>
      </c>
      <c r="I47" s="11" t="s">
        <v>127</v>
      </c>
    </row>
    <row r="48" spans="1:9" s="7" customFormat="1" ht="17.45" customHeight="1" x14ac:dyDescent="0.25">
      <c r="A48" s="3" t="s">
        <v>269</v>
      </c>
      <c r="B48" s="5">
        <v>44</v>
      </c>
      <c r="C48" s="5">
        <v>40873632</v>
      </c>
      <c r="D48" s="36">
        <v>41726</v>
      </c>
      <c r="E48" s="5" t="s">
        <v>137</v>
      </c>
      <c r="F48" s="44">
        <v>5</v>
      </c>
      <c r="G48" s="44">
        <v>466.1</v>
      </c>
      <c r="H48" s="37" t="s">
        <v>128</v>
      </c>
      <c r="I48" s="11" t="s">
        <v>129</v>
      </c>
    </row>
    <row r="49" spans="1:9" s="19" customFormat="1" ht="17.45" customHeight="1" x14ac:dyDescent="0.25">
      <c r="A49" s="3" t="s">
        <v>269</v>
      </c>
      <c r="B49" s="5">
        <v>45</v>
      </c>
      <c r="C49" s="5">
        <v>40860392</v>
      </c>
      <c r="D49" s="36">
        <v>41711</v>
      </c>
      <c r="E49" s="5" t="s">
        <v>137</v>
      </c>
      <c r="F49" s="44">
        <v>0.02</v>
      </c>
      <c r="G49" s="44">
        <v>466.1</v>
      </c>
      <c r="H49" s="5" t="s">
        <v>138</v>
      </c>
      <c r="I49" s="11" t="s">
        <v>265</v>
      </c>
    </row>
    <row r="50" spans="1:9" s="19" customFormat="1" ht="17.45" customHeight="1" x14ac:dyDescent="0.25">
      <c r="A50" s="3" t="s">
        <v>269</v>
      </c>
      <c r="B50" s="5">
        <v>46</v>
      </c>
      <c r="C50" s="5">
        <v>40860048</v>
      </c>
      <c r="D50" s="36">
        <v>41711</v>
      </c>
      <c r="E50" s="5" t="s">
        <v>137</v>
      </c>
      <c r="F50" s="44">
        <v>0.02</v>
      </c>
      <c r="G50" s="44">
        <v>466.1</v>
      </c>
      <c r="H50" s="5" t="s">
        <v>138</v>
      </c>
      <c r="I50" s="11" t="s">
        <v>266</v>
      </c>
    </row>
    <row r="51" spans="1:9" s="19" customFormat="1" ht="17.45" customHeight="1" x14ac:dyDescent="0.25">
      <c r="A51" s="3" t="s">
        <v>269</v>
      </c>
      <c r="B51" s="5">
        <v>47</v>
      </c>
      <c r="C51" s="5">
        <v>40860451</v>
      </c>
      <c r="D51" s="36">
        <v>41711</v>
      </c>
      <c r="E51" s="5" t="s">
        <v>137</v>
      </c>
      <c r="F51" s="44">
        <v>0.02</v>
      </c>
      <c r="G51" s="44">
        <v>466.1</v>
      </c>
      <c r="H51" s="5" t="s">
        <v>138</v>
      </c>
      <c r="I51" s="11" t="s">
        <v>267</v>
      </c>
    </row>
    <row r="52" spans="1:9" s="19" customFormat="1" ht="17.45" customHeight="1" x14ac:dyDescent="0.25">
      <c r="A52" s="3" t="s">
        <v>269</v>
      </c>
      <c r="B52" s="5">
        <v>48</v>
      </c>
      <c r="C52" s="5">
        <v>40860413</v>
      </c>
      <c r="D52" s="36">
        <v>41711</v>
      </c>
      <c r="E52" s="5" t="s">
        <v>137</v>
      </c>
      <c r="F52" s="44">
        <v>0.02</v>
      </c>
      <c r="G52" s="44">
        <v>466.1</v>
      </c>
      <c r="H52" s="5" t="s">
        <v>138</v>
      </c>
      <c r="I52" s="11" t="s">
        <v>268</v>
      </c>
    </row>
    <row r="53" spans="1:9" s="7" customFormat="1" ht="17.45" customHeight="1" x14ac:dyDescent="0.25">
      <c r="A53" s="3" t="s">
        <v>269</v>
      </c>
      <c r="B53" s="5">
        <v>49</v>
      </c>
      <c r="C53" s="5">
        <v>40860009</v>
      </c>
      <c r="D53" s="36">
        <v>41711</v>
      </c>
      <c r="E53" s="5" t="s">
        <v>137</v>
      </c>
      <c r="F53" s="44">
        <v>0.02</v>
      </c>
      <c r="G53" s="44">
        <v>466.1</v>
      </c>
      <c r="H53" s="5" t="s">
        <v>135</v>
      </c>
      <c r="I53" s="11" t="s">
        <v>139</v>
      </c>
    </row>
    <row r="54" spans="1:9" s="7" customFormat="1" ht="17.45" customHeight="1" x14ac:dyDescent="0.25">
      <c r="A54" s="3" t="s">
        <v>269</v>
      </c>
      <c r="B54" s="5">
        <v>50</v>
      </c>
      <c r="C54" s="5">
        <v>40860439</v>
      </c>
      <c r="D54" s="36">
        <v>41711</v>
      </c>
      <c r="E54" s="5" t="s">
        <v>137</v>
      </c>
      <c r="F54" s="44">
        <v>0.02</v>
      </c>
      <c r="G54" s="44">
        <v>466.1</v>
      </c>
      <c r="H54" s="5" t="s">
        <v>135</v>
      </c>
      <c r="I54" s="11" t="s">
        <v>140</v>
      </c>
    </row>
    <row r="55" spans="1:9" s="7" customFormat="1" ht="17.45" customHeight="1" x14ac:dyDescent="0.25">
      <c r="A55" s="3" t="s">
        <v>269</v>
      </c>
      <c r="B55" s="5">
        <v>51</v>
      </c>
      <c r="C55" s="5">
        <v>40860433</v>
      </c>
      <c r="D55" s="36">
        <v>41711</v>
      </c>
      <c r="E55" s="5" t="s">
        <v>137</v>
      </c>
      <c r="F55" s="44">
        <v>0.02</v>
      </c>
      <c r="G55" s="44">
        <v>466.1</v>
      </c>
      <c r="H55" s="5" t="s">
        <v>135</v>
      </c>
      <c r="I55" s="11" t="s">
        <v>141</v>
      </c>
    </row>
    <row r="56" spans="1:9" s="7" customFormat="1" ht="17.45" customHeight="1" x14ac:dyDescent="0.25">
      <c r="A56" s="3" t="s">
        <v>269</v>
      </c>
      <c r="B56" s="5">
        <v>52</v>
      </c>
      <c r="C56" s="5">
        <v>40860338</v>
      </c>
      <c r="D56" s="36">
        <v>41711</v>
      </c>
      <c r="E56" s="5" t="s">
        <v>137</v>
      </c>
      <c r="F56" s="44">
        <v>0.02</v>
      </c>
      <c r="G56" s="44">
        <v>466.1</v>
      </c>
      <c r="H56" s="5" t="s">
        <v>135</v>
      </c>
      <c r="I56" s="11" t="s">
        <v>142</v>
      </c>
    </row>
    <row r="57" spans="1:9" s="7" customFormat="1" ht="17.45" customHeight="1" x14ac:dyDescent="0.25">
      <c r="A57" s="3" t="s">
        <v>269</v>
      </c>
      <c r="B57" s="5">
        <v>53</v>
      </c>
      <c r="C57" s="5">
        <v>40860552</v>
      </c>
      <c r="D57" s="36">
        <v>41711</v>
      </c>
      <c r="E57" s="5" t="s">
        <v>137</v>
      </c>
      <c r="F57" s="44">
        <v>0.02</v>
      </c>
      <c r="G57" s="44">
        <v>466.1</v>
      </c>
      <c r="H57" s="5" t="s">
        <v>135</v>
      </c>
      <c r="I57" s="11" t="s">
        <v>143</v>
      </c>
    </row>
    <row r="58" spans="1:9" s="7" customFormat="1" ht="17.45" customHeight="1" x14ac:dyDescent="0.25">
      <c r="A58" s="3" t="s">
        <v>269</v>
      </c>
      <c r="B58" s="5">
        <v>54</v>
      </c>
      <c r="C58" s="5">
        <v>40859985</v>
      </c>
      <c r="D58" s="36">
        <v>41711</v>
      </c>
      <c r="E58" s="5" t="s">
        <v>137</v>
      </c>
      <c r="F58" s="44">
        <v>0.02</v>
      </c>
      <c r="G58" s="44">
        <v>466.1</v>
      </c>
      <c r="H58" s="5" t="s">
        <v>135</v>
      </c>
      <c r="I58" s="11" t="s">
        <v>144</v>
      </c>
    </row>
    <row r="59" spans="1:9" s="7" customFormat="1" ht="17.45" customHeight="1" x14ac:dyDescent="0.25">
      <c r="A59" s="3" t="s">
        <v>269</v>
      </c>
      <c r="B59" s="5">
        <v>55</v>
      </c>
      <c r="C59" s="5">
        <v>40861050</v>
      </c>
      <c r="D59" s="36">
        <v>41712</v>
      </c>
      <c r="E59" s="5" t="s">
        <v>137</v>
      </c>
      <c r="F59" s="44">
        <v>0.02</v>
      </c>
      <c r="G59" s="44">
        <v>466.1</v>
      </c>
      <c r="H59" s="5" t="s">
        <v>135</v>
      </c>
      <c r="I59" s="11" t="s">
        <v>145</v>
      </c>
    </row>
    <row r="60" spans="1:9" s="7" customFormat="1" ht="17.45" customHeight="1" x14ac:dyDescent="0.25">
      <c r="A60" s="3" t="s">
        <v>269</v>
      </c>
      <c r="B60" s="5">
        <v>56</v>
      </c>
      <c r="C60" s="5">
        <v>40861005</v>
      </c>
      <c r="D60" s="36">
        <v>41712</v>
      </c>
      <c r="E60" s="5" t="s">
        <v>137</v>
      </c>
      <c r="F60" s="44">
        <v>0.02</v>
      </c>
      <c r="G60" s="44">
        <v>466.1</v>
      </c>
      <c r="H60" s="5" t="s">
        <v>135</v>
      </c>
      <c r="I60" s="11" t="s">
        <v>146</v>
      </c>
    </row>
    <row r="61" spans="1:9" s="7" customFormat="1" ht="17.45" customHeight="1" x14ac:dyDescent="0.25">
      <c r="A61" s="3" t="s">
        <v>269</v>
      </c>
      <c r="B61" s="5">
        <v>57</v>
      </c>
      <c r="C61" s="5">
        <v>40860991</v>
      </c>
      <c r="D61" s="36">
        <v>41712</v>
      </c>
      <c r="E61" s="5" t="s">
        <v>137</v>
      </c>
      <c r="F61" s="44">
        <v>0.02</v>
      </c>
      <c r="G61" s="44">
        <v>466.1</v>
      </c>
      <c r="H61" s="5" t="s">
        <v>135</v>
      </c>
      <c r="I61" s="11" t="s">
        <v>147</v>
      </c>
    </row>
    <row r="62" spans="1:9" s="7" customFormat="1" ht="17.45" customHeight="1" x14ac:dyDescent="0.25">
      <c r="A62" s="3" t="s">
        <v>269</v>
      </c>
      <c r="B62" s="5">
        <v>58</v>
      </c>
      <c r="C62" s="5">
        <v>40860907</v>
      </c>
      <c r="D62" s="36">
        <v>41712</v>
      </c>
      <c r="E62" s="5" t="s">
        <v>137</v>
      </c>
      <c r="F62" s="44">
        <v>0.02</v>
      </c>
      <c r="G62" s="44">
        <v>466.1</v>
      </c>
      <c r="H62" s="5" t="s">
        <v>135</v>
      </c>
      <c r="I62" s="11" t="s">
        <v>148</v>
      </c>
    </row>
    <row r="63" spans="1:9" s="7" customFormat="1" ht="17.45" customHeight="1" x14ac:dyDescent="0.25">
      <c r="A63" s="3" t="s">
        <v>269</v>
      </c>
      <c r="B63" s="5">
        <v>59</v>
      </c>
      <c r="C63" s="5">
        <v>40861619</v>
      </c>
      <c r="D63" s="36">
        <v>41712</v>
      </c>
      <c r="E63" s="5" t="s">
        <v>137</v>
      </c>
      <c r="F63" s="44">
        <v>0.02</v>
      </c>
      <c r="G63" s="44">
        <v>466.1</v>
      </c>
      <c r="H63" s="5" t="s">
        <v>135</v>
      </c>
      <c r="I63" s="11" t="s">
        <v>149</v>
      </c>
    </row>
    <row r="64" spans="1:9" s="7" customFormat="1" ht="17.45" customHeight="1" x14ac:dyDescent="0.25">
      <c r="A64" s="3" t="s">
        <v>269</v>
      </c>
      <c r="B64" s="5">
        <v>60</v>
      </c>
      <c r="C64" s="5">
        <v>40861149</v>
      </c>
      <c r="D64" s="36">
        <v>41712</v>
      </c>
      <c r="E64" s="5" t="s">
        <v>137</v>
      </c>
      <c r="F64" s="44">
        <v>0.02</v>
      </c>
      <c r="G64" s="44">
        <v>466.1</v>
      </c>
      <c r="H64" s="5" t="s">
        <v>135</v>
      </c>
      <c r="I64" s="11" t="s">
        <v>150</v>
      </c>
    </row>
    <row r="65" spans="1:9" s="7" customFormat="1" ht="17.45" customHeight="1" x14ac:dyDescent="0.25">
      <c r="A65" s="3" t="s">
        <v>269</v>
      </c>
      <c r="B65" s="5">
        <v>61</v>
      </c>
      <c r="C65" s="5">
        <v>40861131</v>
      </c>
      <c r="D65" s="36">
        <v>41712</v>
      </c>
      <c r="E65" s="5" t="s">
        <v>137</v>
      </c>
      <c r="F65" s="44">
        <v>0.02</v>
      </c>
      <c r="G65" s="44">
        <v>466.1</v>
      </c>
      <c r="H65" s="5" t="s">
        <v>135</v>
      </c>
      <c r="I65" s="11" t="s">
        <v>151</v>
      </c>
    </row>
    <row r="66" spans="1:9" s="7" customFormat="1" ht="17.45" customHeight="1" x14ac:dyDescent="0.25">
      <c r="A66" s="3" t="s">
        <v>269</v>
      </c>
      <c r="B66" s="5">
        <v>62</v>
      </c>
      <c r="C66" s="5">
        <v>40861210</v>
      </c>
      <c r="D66" s="36">
        <v>41712</v>
      </c>
      <c r="E66" s="5" t="s">
        <v>137</v>
      </c>
      <c r="F66" s="44">
        <v>0.02</v>
      </c>
      <c r="G66" s="44">
        <v>466.1</v>
      </c>
      <c r="H66" s="5" t="s">
        <v>135</v>
      </c>
      <c r="I66" s="11" t="s">
        <v>152</v>
      </c>
    </row>
    <row r="67" spans="1:9" s="7" customFormat="1" ht="17.45" customHeight="1" x14ac:dyDescent="0.25">
      <c r="A67" s="3" t="s">
        <v>269</v>
      </c>
      <c r="B67" s="5">
        <v>63</v>
      </c>
      <c r="C67" s="5">
        <v>40860855</v>
      </c>
      <c r="D67" s="36">
        <v>41703</v>
      </c>
      <c r="E67" s="5" t="s">
        <v>137</v>
      </c>
      <c r="F67" s="44">
        <v>5</v>
      </c>
      <c r="G67" s="44">
        <v>466.1</v>
      </c>
      <c r="H67" s="5" t="s">
        <v>131</v>
      </c>
      <c r="I67" s="11" t="s">
        <v>153</v>
      </c>
    </row>
    <row r="68" spans="1:9" s="7" customFormat="1" ht="17.45" customHeight="1" x14ac:dyDescent="0.25">
      <c r="A68" s="3" t="s">
        <v>269</v>
      </c>
      <c r="B68" s="5">
        <v>64</v>
      </c>
      <c r="C68" s="5">
        <v>40861680</v>
      </c>
      <c r="D68" s="36">
        <v>41712</v>
      </c>
      <c r="E68" s="5" t="s">
        <v>137</v>
      </c>
      <c r="F68" s="44">
        <v>0.02</v>
      </c>
      <c r="G68" s="44">
        <v>466.1</v>
      </c>
      <c r="H68" s="5" t="s">
        <v>135</v>
      </c>
      <c r="I68" s="11" t="s">
        <v>154</v>
      </c>
    </row>
    <row r="69" spans="1:9" s="7" customFormat="1" ht="17.45" customHeight="1" x14ac:dyDescent="0.25">
      <c r="A69" s="3" t="s">
        <v>269</v>
      </c>
      <c r="B69" s="5">
        <v>65</v>
      </c>
      <c r="C69" s="5">
        <v>40863828</v>
      </c>
      <c r="D69" s="36">
        <v>41724</v>
      </c>
      <c r="E69" s="5" t="s">
        <v>137</v>
      </c>
      <c r="F69" s="44">
        <v>0.02</v>
      </c>
      <c r="G69" s="44">
        <v>466.1</v>
      </c>
      <c r="H69" s="5" t="s">
        <v>135</v>
      </c>
      <c r="I69" s="11" t="s">
        <v>155</v>
      </c>
    </row>
    <row r="70" spans="1:9" s="7" customFormat="1" ht="17.45" customHeight="1" x14ac:dyDescent="0.25">
      <c r="A70" s="3" t="s">
        <v>269</v>
      </c>
      <c r="B70" s="5">
        <v>66</v>
      </c>
      <c r="C70" s="5">
        <v>40863868</v>
      </c>
      <c r="D70" s="36">
        <v>41724</v>
      </c>
      <c r="E70" s="5" t="s">
        <v>137</v>
      </c>
      <c r="F70" s="44">
        <v>0.02</v>
      </c>
      <c r="G70" s="44">
        <v>466.1</v>
      </c>
      <c r="H70" s="5" t="s">
        <v>135</v>
      </c>
      <c r="I70" s="11" t="s">
        <v>156</v>
      </c>
    </row>
    <row r="71" spans="1:9" s="7" customFormat="1" ht="17.45" customHeight="1" x14ac:dyDescent="0.25">
      <c r="A71" s="3" t="s">
        <v>269</v>
      </c>
      <c r="B71" s="5">
        <v>67</v>
      </c>
      <c r="C71" s="5">
        <v>40864581</v>
      </c>
      <c r="D71" s="36">
        <v>41703</v>
      </c>
      <c r="E71" s="5" t="s">
        <v>137</v>
      </c>
      <c r="F71" s="44">
        <v>10</v>
      </c>
      <c r="G71" s="44">
        <v>466.1</v>
      </c>
      <c r="H71" s="5" t="s">
        <v>135</v>
      </c>
      <c r="I71" s="11" t="s">
        <v>157</v>
      </c>
    </row>
    <row r="72" spans="1:9" s="7" customFormat="1" ht="17.45" customHeight="1" x14ac:dyDescent="0.25">
      <c r="A72" s="3" t="s">
        <v>269</v>
      </c>
      <c r="B72" s="5">
        <v>68</v>
      </c>
      <c r="C72" s="5">
        <v>40863912</v>
      </c>
      <c r="D72" s="36">
        <v>41703</v>
      </c>
      <c r="E72" s="5" t="s">
        <v>137</v>
      </c>
      <c r="F72" s="44">
        <v>7</v>
      </c>
      <c r="G72" s="44">
        <v>466.1</v>
      </c>
      <c r="H72" s="5" t="s">
        <v>81</v>
      </c>
      <c r="I72" s="11" t="s">
        <v>158</v>
      </c>
    </row>
    <row r="73" spans="1:9" s="7" customFormat="1" ht="17.45" customHeight="1" x14ac:dyDescent="0.25">
      <c r="A73" s="3" t="s">
        <v>269</v>
      </c>
      <c r="B73" s="5">
        <v>69</v>
      </c>
      <c r="C73" s="5">
        <v>40863747</v>
      </c>
      <c r="D73" s="36">
        <v>41704</v>
      </c>
      <c r="E73" s="5" t="s">
        <v>137</v>
      </c>
      <c r="F73" s="44">
        <v>15</v>
      </c>
      <c r="G73" s="44">
        <v>466.1</v>
      </c>
      <c r="H73" s="5" t="s">
        <v>81</v>
      </c>
      <c r="I73" s="11" t="s">
        <v>159</v>
      </c>
    </row>
    <row r="74" spans="1:9" s="7" customFormat="1" ht="17.45" customHeight="1" x14ac:dyDescent="0.25">
      <c r="A74" s="3" t="s">
        <v>269</v>
      </c>
      <c r="B74" s="5">
        <v>70</v>
      </c>
      <c r="C74" s="5">
        <v>40863965</v>
      </c>
      <c r="D74" s="36">
        <v>41703</v>
      </c>
      <c r="E74" s="5" t="s">
        <v>137</v>
      </c>
      <c r="F74" s="44">
        <v>7</v>
      </c>
      <c r="G74" s="44">
        <v>466.1</v>
      </c>
      <c r="H74" s="5" t="s">
        <v>81</v>
      </c>
      <c r="I74" s="11" t="s">
        <v>160</v>
      </c>
    </row>
    <row r="75" spans="1:9" s="7" customFormat="1" ht="17.45" customHeight="1" x14ac:dyDescent="0.25">
      <c r="A75" s="3" t="s">
        <v>269</v>
      </c>
      <c r="B75" s="5">
        <v>71</v>
      </c>
      <c r="C75" s="5">
        <v>40864089</v>
      </c>
      <c r="D75" s="36">
        <v>41704</v>
      </c>
      <c r="E75" s="5" t="s">
        <v>137</v>
      </c>
      <c r="F75" s="44">
        <v>10</v>
      </c>
      <c r="G75" s="44">
        <v>466.1</v>
      </c>
      <c r="H75" s="5" t="s">
        <v>131</v>
      </c>
      <c r="I75" s="11" t="s">
        <v>161</v>
      </c>
    </row>
    <row r="76" spans="1:9" s="7" customFormat="1" ht="17.45" customHeight="1" x14ac:dyDescent="0.25">
      <c r="A76" s="3" t="s">
        <v>269</v>
      </c>
      <c r="B76" s="5">
        <v>72</v>
      </c>
      <c r="C76" s="5">
        <v>40867036</v>
      </c>
      <c r="D76" s="36">
        <v>41724</v>
      </c>
      <c r="E76" s="5" t="s">
        <v>137</v>
      </c>
      <c r="F76" s="44">
        <v>0.02</v>
      </c>
      <c r="G76" s="44">
        <v>466.1</v>
      </c>
      <c r="H76" s="5" t="s">
        <v>135</v>
      </c>
      <c r="I76" s="11" t="s">
        <v>162</v>
      </c>
    </row>
    <row r="77" spans="1:9" s="7" customFormat="1" ht="17.45" customHeight="1" x14ac:dyDescent="0.25">
      <c r="A77" s="3" t="s">
        <v>269</v>
      </c>
      <c r="B77" s="5">
        <v>73</v>
      </c>
      <c r="C77" s="5">
        <v>40867059</v>
      </c>
      <c r="D77" s="36">
        <v>41724</v>
      </c>
      <c r="E77" s="5" t="s">
        <v>137</v>
      </c>
      <c r="F77" s="44">
        <v>0.02</v>
      </c>
      <c r="G77" s="44">
        <v>466.1</v>
      </c>
      <c r="H77" s="5" t="s">
        <v>135</v>
      </c>
      <c r="I77" s="11" t="s">
        <v>163</v>
      </c>
    </row>
    <row r="78" spans="1:9" s="7" customFormat="1" ht="17.45" customHeight="1" x14ac:dyDescent="0.25">
      <c r="A78" s="3" t="s">
        <v>269</v>
      </c>
      <c r="B78" s="5">
        <v>74</v>
      </c>
      <c r="C78" s="5">
        <v>40867016</v>
      </c>
      <c r="D78" s="36">
        <v>41724</v>
      </c>
      <c r="E78" s="5" t="s">
        <v>137</v>
      </c>
      <c r="F78" s="44">
        <v>0.02</v>
      </c>
      <c r="G78" s="44">
        <v>466.1</v>
      </c>
      <c r="H78" s="5" t="s">
        <v>135</v>
      </c>
      <c r="I78" s="11" t="s">
        <v>164</v>
      </c>
    </row>
    <row r="79" spans="1:9" s="7" customFormat="1" ht="17.45" customHeight="1" x14ac:dyDescent="0.25">
      <c r="A79" s="3" t="s">
        <v>269</v>
      </c>
      <c r="B79" s="5">
        <v>75</v>
      </c>
      <c r="C79" s="5">
        <v>40867121</v>
      </c>
      <c r="D79" s="36">
        <v>41724</v>
      </c>
      <c r="E79" s="5" t="s">
        <v>137</v>
      </c>
      <c r="F79" s="44">
        <v>0.04</v>
      </c>
      <c r="G79" s="44">
        <v>466.1</v>
      </c>
      <c r="H79" s="5" t="s">
        <v>135</v>
      </c>
      <c r="I79" s="11" t="s">
        <v>165</v>
      </c>
    </row>
    <row r="80" spans="1:9" s="7" customFormat="1" ht="17.45" customHeight="1" x14ac:dyDescent="0.25">
      <c r="A80" s="3" t="s">
        <v>269</v>
      </c>
      <c r="B80" s="5">
        <v>76</v>
      </c>
      <c r="C80" s="5">
        <v>40867103</v>
      </c>
      <c r="D80" s="36">
        <v>41724</v>
      </c>
      <c r="E80" s="5" t="s">
        <v>137</v>
      </c>
      <c r="F80" s="44">
        <v>0.02</v>
      </c>
      <c r="G80" s="44">
        <v>466.1</v>
      </c>
      <c r="H80" s="5" t="s">
        <v>135</v>
      </c>
      <c r="I80" s="11" t="s">
        <v>166</v>
      </c>
    </row>
    <row r="81" spans="1:11" s="7" customFormat="1" ht="17.45" customHeight="1" x14ac:dyDescent="0.25">
      <c r="A81" s="3" t="s">
        <v>269</v>
      </c>
      <c r="B81" s="5">
        <v>77</v>
      </c>
      <c r="C81" s="5">
        <v>40867082</v>
      </c>
      <c r="D81" s="36">
        <v>41724</v>
      </c>
      <c r="E81" s="5" t="s">
        <v>137</v>
      </c>
      <c r="F81" s="44">
        <v>0.02</v>
      </c>
      <c r="G81" s="44">
        <v>466.1</v>
      </c>
      <c r="H81" s="5" t="s">
        <v>135</v>
      </c>
      <c r="I81" s="11" t="s">
        <v>167</v>
      </c>
    </row>
    <row r="82" spans="1:11" s="7" customFormat="1" ht="17.45" customHeight="1" x14ac:dyDescent="0.25">
      <c r="A82" s="3" t="s">
        <v>269</v>
      </c>
      <c r="B82" s="5">
        <v>78</v>
      </c>
      <c r="C82" s="5">
        <v>40867140</v>
      </c>
      <c r="D82" s="36">
        <v>41724</v>
      </c>
      <c r="E82" s="5" t="s">
        <v>137</v>
      </c>
      <c r="F82" s="44">
        <v>0.02</v>
      </c>
      <c r="G82" s="44">
        <v>466.1</v>
      </c>
      <c r="H82" s="5" t="s">
        <v>135</v>
      </c>
      <c r="I82" s="11" t="s">
        <v>168</v>
      </c>
    </row>
    <row r="83" spans="1:11" s="7" customFormat="1" ht="17.45" customHeight="1" x14ac:dyDescent="0.25">
      <c r="A83" s="3" t="s">
        <v>269</v>
      </c>
      <c r="B83" s="5">
        <v>79</v>
      </c>
      <c r="C83" s="5">
        <v>40867200</v>
      </c>
      <c r="D83" s="36">
        <v>41724</v>
      </c>
      <c r="E83" s="5" t="s">
        <v>137</v>
      </c>
      <c r="F83" s="44">
        <v>0.02</v>
      </c>
      <c r="G83" s="44">
        <v>466.1</v>
      </c>
      <c r="H83" s="5" t="s">
        <v>135</v>
      </c>
      <c r="I83" s="11" t="s">
        <v>169</v>
      </c>
    </row>
    <row r="84" spans="1:11" s="7" customFormat="1" ht="17.45" customHeight="1" x14ac:dyDescent="0.25">
      <c r="A84" s="3" t="s">
        <v>269</v>
      </c>
      <c r="B84" s="5">
        <v>80</v>
      </c>
      <c r="C84" s="5">
        <v>40867986</v>
      </c>
      <c r="D84" s="36">
        <v>41726</v>
      </c>
      <c r="E84" s="5" t="s">
        <v>137</v>
      </c>
      <c r="F84" s="44">
        <v>0.02</v>
      </c>
      <c r="G84" s="44">
        <v>466.1</v>
      </c>
      <c r="H84" s="5" t="s">
        <v>135</v>
      </c>
      <c r="I84" s="11" t="s">
        <v>170</v>
      </c>
    </row>
    <row r="85" spans="1:11" s="7" customFormat="1" ht="17.45" customHeight="1" x14ac:dyDescent="0.25">
      <c r="A85" s="3" t="s">
        <v>269</v>
      </c>
      <c r="B85" s="5">
        <v>81</v>
      </c>
      <c r="C85" s="5">
        <v>40868345</v>
      </c>
      <c r="D85" s="36">
        <v>41726</v>
      </c>
      <c r="E85" s="5" t="s">
        <v>137</v>
      </c>
      <c r="F85" s="44">
        <v>0.02</v>
      </c>
      <c r="G85" s="44">
        <v>466.1</v>
      </c>
      <c r="H85" s="5" t="s">
        <v>135</v>
      </c>
      <c r="I85" s="11" t="s">
        <v>171</v>
      </c>
    </row>
    <row r="86" spans="1:11" s="7" customFormat="1" ht="17.45" customHeight="1" x14ac:dyDescent="0.25">
      <c r="A86" s="3" t="s">
        <v>269</v>
      </c>
      <c r="B86" s="5">
        <v>82</v>
      </c>
      <c r="C86" s="5">
        <v>40870512</v>
      </c>
      <c r="D86" s="36">
        <v>41718</v>
      </c>
      <c r="E86" s="5" t="s">
        <v>137</v>
      </c>
      <c r="F86" s="44">
        <v>5</v>
      </c>
      <c r="G86" s="44">
        <v>466.1</v>
      </c>
      <c r="H86" s="5" t="s">
        <v>135</v>
      </c>
      <c r="I86" s="11" t="s">
        <v>172</v>
      </c>
    </row>
    <row r="87" spans="1:11" s="7" customFormat="1" ht="17.45" customHeight="1" x14ac:dyDescent="0.25">
      <c r="A87" s="3" t="s">
        <v>269</v>
      </c>
      <c r="B87" s="5">
        <v>83</v>
      </c>
      <c r="C87" s="5">
        <v>40872365</v>
      </c>
      <c r="D87" s="36">
        <v>41722</v>
      </c>
      <c r="E87" s="5" t="s">
        <v>137</v>
      </c>
      <c r="F87" s="44">
        <v>5</v>
      </c>
      <c r="G87" s="44">
        <v>466.1</v>
      </c>
      <c r="H87" s="5" t="s">
        <v>135</v>
      </c>
      <c r="I87" s="11" t="s">
        <v>173</v>
      </c>
    </row>
    <row r="88" spans="1:11" s="7" customFormat="1" ht="17.45" customHeight="1" x14ac:dyDescent="0.25">
      <c r="A88" s="3" t="s">
        <v>269</v>
      </c>
      <c r="B88" s="5">
        <v>84</v>
      </c>
      <c r="C88" s="5">
        <v>40872391</v>
      </c>
      <c r="D88" s="36">
        <v>41722</v>
      </c>
      <c r="E88" s="5" t="s">
        <v>137</v>
      </c>
      <c r="F88" s="44">
        <v>9</v>
      </c>
      <c r="G88" s="44">
        <v>466.1</v>
      </c>
      <c r="H88" s="5" t="s">
        <v>135</v>
      </c>
      <c r="I88" s="11" t="s">
        <v>174</v>
      </c>
    </row>
    <row r="89" spans="1:11" s="7" customFormat="1" ht="17.45" customHeight="1" x14ac:dyDescent="0.25">
      <c r="A89" s="3" t="s">
        <v>269</v>
      </c>
      <c r="B89" s="5">
        <v>85</v>
      </c>
      <c r="C89" s="5">
        <v>40874235</v>
      </c>
      <c r="D89" s="36">
        <v>41726</v>
      </c>
      <c r="E89" s="5" t="s">
        <v>137</v>
      </c>
      <c r="F89" s="44">
        <v>10</v>
      </c>
      <c r="G89" s="44">
        <v>466.1</v>
      </c>
      <c r="H89" s="37" t="s">
        <v>133</v>
      </c>
      <c r="I89" s="11" t="s">
        <v>175</v>
      </c>
    </row>
    <row r="90" spans="1:11" s="7" customFormat="1" ht="17.45" customHeight="1" x14ac:dyDescent="0.25">
      <c r="A90" s="3" t="s">
        <v>269</v>
      </c>
      <c r="B90" s="5">
        <v>86</v>
      </c>
      <c r="C90" s="5">
        <v>40875460</v>
      </c>
      <c r="D90" s="36">
        <v>41729</v>
      </c>
      <c r="E90" s="5" t="s">
        <v>137</v>
      </c>
      <c r="F90" s="44">
        <v>5</v>
      </c>
      <c r="G90" s="44">
        <v>466.1</v>
      </c>
      <c r="H90" s="37" t="s">
        <v>176</v>
      </c>
      <c r="I90" s="11" t="s">
        <v>177</v>
      </c>
    </row>
    <row r="91" spans="1:11" s="14" customFormat="1" ht="17.45" customHeight="1" x14ac:dyDescent="0.25">
      <c r="A91" s="3" t="s">
        <v>269</v>
      </c>
      <c r="B91" s="5">
        <v>87</v>
      </c>
      <c r="C91" s="37">
        <v>40858174</v>
      </c>
      <c r="D91" s="38">
        <v>41702</v>
      </c>
      <c r="E91" s="5" t="s">
        <v>137</v>
      </c>
      <c r="F91" s="45">
        <v>10</v>
      </c>
      <c r="G91" s="47">
        <v>466.1</v>
      </c>
      <c r="H91" s="6" t="s">
        <v>197</v>
      </c>
      <c r="I91" s="21" t="s">
        <v>202</v>
      </c>
      <c r="K91" s="12"/>
    </row>
    <row r="92" spans="1:11" s="14" customFormat="1" ht="17.45" customHeight="1" x14ac:dyDescent="0.25">
      <c r="A92" s="3" t="s">
        <v>269</v>
      </c>
      <c r="B92" s="5">
        <v>88</v>
      </c>
      <c r="C92" s="37">
        <v>40863873</v>
      </c>
      <c r="D92" s="38">
        <v>41712</v>
      </c>
      <c r="E92" s="5" t="s">
        <v>137</v>
      </c>
      <c r="F92" s="45">
        <v>10</v>
      </c>
      <c r="G92" s="47">
        <v>466.1</v>
      </c>
      <c r="H92" s="6" t="s">
        <v>197</v>
      </c>
      <c r="I92" s="21" t="s">
        <v>203</v>
      </c>
    </row>
    <row r="93" spans="1:11" s="14" customFormat="1" ht="17.45" customHeight="1" x14ac:dyDescent="0.25">
      <c r="A93" s="3" t="s">
        <v>269</v>
      </c>
      <c r="B93" s="5">
        <v>89</v>
      </c>
      <c r="C93" s="39">
        <v>40866356</v>
      </c>
      <c r="D93" s="38">
        <v>41712</v>
      </c>
      <c r="E93" s="5" t="s">
        <v>137</v>
      </c>
      <c r="F93" s="45">
        <v>5</v>
      </c>
      <c r="G93" s="47">
        <v>466.1</v>
      </c>
      <c r="H93" s="6" t="s">
        <v>197</v>
      </c>
      <c r="I93" s="21" t="s">
        <v>204</v>
      </c>
    </row>
    <row r="94" spans="1:11" s="14" customFormat="1" ht="17.45" customHeight="1" x14ac:dyDescent="0.25">
      <c r="A94" s="3" t="s">
        <v>269</v>
      </c>
      <c r="B94" s="5">
        <v>90</v>
      </c>
      <c r="C94" s="39">
        <v>40868597</v>
      </c>
      <c r="D94" s="38">
        <v>41718</v>
      </c>
      <c r="E94" s="5" t="s">
        <v>137</v>
      </c>
      <c r="F94" s="46">
        <v>8</v>
      </c>
      <c r="G94" s="47">
        <v>466.1</v>
      </c>
      <c r="H94" s="6" t="s">
        <v>197</v>
      </c>
      <c r="I94" s="22" t="s">
        <v>205</v>
      </c>
    </row>
    <row r="95" spans="1:11" s="14" customFormat="1" ht="17.45" customHeight="1" x14ac:dyDescent="0.25">
      <c r="A95" s="3" t="s">
        <v>269</v>
      </c>
      <c r="B95" s="5">
        <v>91</v>
      </c>
      <c r="C95" s="39">
        <v>40868515</v>
      </c>
      <c r="D95" s="38">
        <v>41718</v>
      </c>
      <c r="E95" s="5" t="s">
        <v>137</v>
      </c>
      <c r="F95" s="46">
        <v>9</v>
      </c>
      <c r="G95" s="47">
        <v>466.1</v>
      </c>
      <c r="H95" s="6" t="s">
        <v>197</v>
      </c>
      <c r="I95" s="22" t="s">
        <v>206</v>
      </c>
    </row>
    <row r="96" spans="1:11" s="14" customFormat="1" ht="17.45" customHeight="1" x14ac:dyDescent="0.25">
      <c r="A96" s="3" t="s">
        <v>269</v>
      </c>
      <c r="B96" s="5">
        <v>92</v>
      </c>
      <c r="C96" s="39">
        <v>40869955</v>
      </c>
      <c r="D96" s="38">
        <v>41726</v>
      </c>
      <c r="E96" s="5" t="s">
        <v>137</v>
      </c>
      <c r="F96" s="46">
        <v>5</v>
      </c>
      <c r="G96" s="47">
        <v>466.1</v>
      </c>
      <c r="H96" s="6" t="s">
        <v>197</v>
      </c>
      <c r="I96" s="22" t="s">
        <v>207</v>
      </c>
    </row>
    <row r="97" spans="1:10" s="14" customFormat="1" ht="17.45" customHeight="1" x14ac:dyDescent="0.25">
      <c r="A97" s="3" t="s">
        <v>269</v>
      </c>
      <c r="B97" s="5">
        <v>93</v>
      </c>
      <c r="C97" s="40">
        <v>40846341</v>
      </c>
      <c r="D97" s="38">
        <v>41722</v>
      </c>
      <c r="E97" s="5" t="s">
        <v>137</v>
      </c>
      <c r="F97" s="45">
        <v>0.03</v>
      </c>
      <c r="G97" s="47">
        <v>466.1</v>
      </c>
      <c r="H97" s="6" t="s">
        <v>198</v>
      </c>
      <c r="I97" s="21" t="s">
        <v>208</v>
      </c>
    </row>
    <row r="98" spans="1:10" s="14" customFormat="1" ht="17.45" customHeight="1" x14ac:dyDescent="0.25">
      <c r="A98" s="3" t="s">
        <v>269</v>
      </c>
      <c r="B98" s="5">
        <v>94</v>
      </c>
      <c r="C98" s="40">
        <v>40846339</v>
      </c>
      <c r="D98" s="38">
        <v>41722</v>
      </c>
      <c r="E98" s="5" t="s">
        <v>137</v>
      </c>
      <c r="F98" s="45">
        <v>0.03</v>
      </c>
      <c r="G98" s="47">
        <v>466.1</v>
      </c>
      <c r="H98" s="6" t="s">
        <v>198</v>
      </c>
      <c r="I98" s="21" t="s">
        <v>208</v>
      </c>
    </row>
    <row r="99" spans="1:10" s="14" customFormat="1" ht="17.45" customHeight="1" x14ac:dyDescent="0.25">
      <c r="A99" s="3" t="s">
        <v>269</v>
      </c>
      <c r="B99" s="5">
        <v>95</v>
      </c>
      <c r="C99" s="40">
        <v>40846338</v>
      </c>
      <c r="D99" s="38">
        <v>41722</v>
      </c>
      <c r="E99" s="5" t="s">
        <v>137</v>
      </c>
      <c r="F99" s="45">
        <v>0.03</v>
      </c>
      <c r="G99" s="47">
        <v>466.1</v>
      </c>
      <c r="H99" s="6" t="s">
        <v>198</v>
      </c>
      <c r="I99" s="21" t="s">
        <v>208</v>
      </c>
    </row>
    <row r="100" spans="1:10" s="8" customFormat="1" ht="17.45" customHeight="1" x14ac:dyDescent="0.25">
      <c r="A100" s="3" t="s">
        <v>269</v>
      </c>
      <c r="B100" s="5">
        <v>96</v>
      </c>
      <c r="C100" s="40">
        <v>40846337</v>
      </c>
      <c r="D100" s="38">
        <v>41722</v>
      </c>
      <c r="E100" s="5" t="s">
        <v>137</v>
      </c>
      <c r="F100" s="45">
        <v>0.03</v>
      </c>
      <c r="G100" s="47">
        <v>466.1</v>
      </c>
      <c r="H100" s="6" t="s">
        <v>198</v>
      </c>
      <c r="I100" s="21" t="s">
        <v>208</v>
      </c>
    </row>
    <row r="101" spans="1:10" s="14" customFormat="1" ht="17.45" customHeight="1" x14ac:dyDescent="0.25">
      <c r="A101" s="3" t="s">
        <v>269</v>
      </c>
      <c r="B101" s="5">
        <v>97</v>
      </c>
      <c r="C101" s="40">
        <v>40846334</v>
      </c>
      <c r="D101" s="38">
        <v>41722</v>
      </c>
      <c r="E101" s="5" t="s">
        <v>137</v>
      </c>
      <c r="F101" s="45">
        <v>0.03</v>
      </c>
      <c r="G101" s="47">
        <v>466.1</v>
      </c>
      <c r="H101" s="6" t="s">
        <v>198</v>
      </c>
      <c r="I101" s="21" t="s">
        <v>208</v>
      </c>
    </row>
    <row r="102" spans="1:10" s="14" customFormat="1" ht="17.45" customHeight="1" x14ac:dyDescent="0.25">
      <c r="A102" s="3" t="s">
        <v>269</v>
      </c>
      <c r="B102" s="5">
        <v>98</v>
      </c>
      <c r="C102" s="40">
        <v>40846331</v>
      </c>
      <c r="D102" s="38">
        <v>41722</v>
      </c>
      <c r="E102" s="5" t="s">
        <v>137</v>
      </c>
      <c r="F102" s="45">
        <v>0.03</v>
      </c>
      <c r="G102" s="47">
        <v>466.1</v>
      </c>
      <c r="H102" s="6" t="s">
        <v>198</v>
      </c>
      <c r="I102" s="21" t="s">
        <v>208</v>
      </c>
      <c r="J102" s="8"/>
    </row>
    <row r="103" spans="1:10" s="14" customFormat="1" ht="17.45" customHeight="1" x14ac:dyDescent="0.25">
      <c r="A103" s="3" t="s">
        <v>269</v>
      </c>
      <c r="B103" s="5">
        <v>99</v>
      </c>
      <c r="C103" s="40">
        <v>40846326</v>
      </c>
      <c r="D103" s="38">
        <v>41722</v>
      </c>
      <c r="E103" s="5" t="s">
        <v>137</v>
      </c>
      <c r="F103" s="45">
        <v>0.03</v>
      </c>
      <c r="G103" s="47">
        <v>466.1</v>
      </c>
      <c r="H103" s="6" t="s">
        <v>198</v>
      </c>
      <c r="I103" s="21" t="s">
        <v>208</v>
      </c>
      <c r="J103" s="8"/>
    </row>
    <row r="104" spans="1:10" s="14" customFormat="1" ht="17.45" customHeight="1" x14ac:dyDescent="0.25">
      <c r="A104" s="3" t="s">
        <v>269</v>
      </c>
      <c r="B104" s="5">
        <v>100</v>
      </c>
      <c r="C104" s="40">
        <v>40846323</v>
      </c>
      <c r="D104" s="38">
        <v>41722</v>
      </c>
      <c r="E104" s="5" t="s">
        <v>137</v>
      </c>
      <c r="F104" s="45">
        <v>0.03</v>
      </c>
      <c r="G104" s="47">
        <v>466.1</v>
      </c>
      <c r="H104" s="6" t="s">
        <v>198</v>
      </c>
      <c r="I104" s="21" t="s">
        <v>208</v>
      </c>
      <c r="J104" s="8"/>
    </row>
    <row r="105" spans="1:10" s="14" customFormat="1" ht="17.45" customHeight="1" x14ac:dyDescent="0.25">
      <c r="A105" s="3" t="s">
        <v>269</v>
      </c>
      <c r="B105" s="5">
        <v>101</v>
      </c>
      <c r="C105" s="40">
        <v>40847716</v>
      </c>
      <c r="D105" s="38">
        <v>41722</v>
      </c>
      <c r="E105" s="5" t="s">
        <v>137</v>
      </c>
      <c r="F105" s="45">
        <v>0.03</v>
      </c>
      <c r="G105" s="47">
        <v>466.1</v>
      </c>
      <c r="H105" s="6" t="s">
        <v>198</v>
      </c>
      <c r="I105" s="21" t="s">
        <v>208</v>
      </c>
      <c r="J105" s="8"/>
    </row>
    <row r="106" spans="1:10" s="14" customFormat="1" ht="17.45" customHeight="1" x14ac:dyDescent="0.25">
      <c r="A106" s="3" t="s">
        <v>269</v>
      </c>
      <c r="B106" s="5">
        <v>102</v>
      </c>
      <c r="C106" s="40">
        <v>40847714</v>
      </c>
      <c r="D106" s="38">
        <v>41722</v>
      </c>
      <c r="E106" s="5" t="s">
        <v>137</v>
      </c>
      <c r="F106" s="45">
        <v>0.03</v>
      </c>
      <c r="G106" s="47">
        <v>466.1</v>
      </c>
      <c r="H106" s="6" t="s">
        <v>198</v>
      </c>
      <c r="I106" s="21" t="s">
        <v>208</v>
      </c>
      <c r="J106" s="8"/>
    </row>
    <row r="107" spans="1:10" s="14" customFormat="1" ht="17.45" customHeight="1" x14ac:dyDescent="0.25">
      <c r="A107" s="3" t="s">
        <v>269</v>
      </c>
      <c r="B107" s="5">
        <v>103</v>
      </c>
      <c r="C107" s="40">
        <v>40847711</v>
      </c>
      <c r="D107" s="38">
        <v>41722</v>
      </c>
      <c r="E107" s="5" t="s">
        <v>137</v>
      </c>
      <c r="F107" s="45">
        <v>0.03</v>
      </c>
      <c r="G107" s="47">
        <v>466.1</v>
      </c>
      <c r="H107" s="6" t="s">
        <v>198</v>
      </c>
      <c r="I107" s="21" t="s">
        <v>208</v>
      </c>
      <c r="J107" s="8"/>
    </row>
    <row r="108" spans="1:10" s="14" customFormat="1" ht="17.45" customHeight="1" x14ac:dyDescent="0.25">
      <c r="A108" s="3" t="s">
        <v>269</v>
      </c>
      <c r="B108" s="5">
        <v>104</v>
      </c>
      <c r="C108" s="40">
        <v>40847710</v>
      </c>
      <c r="D108" s="38">
        <v>41722</v>
      </c>
      <c r="E108" s="5" t="s">
        <v>137</v>
      </c>
      <c r="F108" s="45">
        <v>0.03</v>
      </c>
      <c r="G108" s="47">
        <v>466.1</v>
      </c>
      <c r="H108" s="6" t="s">
        <v>198</v>
      </c>
      <c r="I108" s="21" t="s">
        <v>208</v>
      </c>
      <c r="J108" s="8"/>
    </row>
    <row r="109" spans="1:10" s="14" customFormat="1" ht="17.45" customHeight="1" x14ac:dyDescent="0.25">
      <c r="A109" s="3" t="s">
        <v>269</v>
      </c>
      <c r="B109" s="5">
        <v>105</v>
      </c>
      <c r="C109" s="40">
        <v>40847706</v>
      </c>
      <c r="D109" s="38">
        <v>41722</v>
      </c>
      <c r="E109" s="5" t="s">
        <v>137</v>
      </c>
      <c r="F109" s="45">
        <v>0.03</v>
      </c>
      <c r="G109" s="47">
        <v>466.1</v>
      </c>
      <c r="H109" s="6" t="s">
        <v>198</v>
      </c>
      <c r="I109" s="21" t="s">
        <v>208</v>
      </c>
      <c r="J109" s="8"/>
    </row>
    <row r="110" spans="1:10" s="14" customFormat="1" ht="17.45" customHeight="1" x14ac:dyDescent="0.25">
      <c r="A110" s="3" t="s">
        <v>269</v>
      </c>
      <c r="B110" s="5">
        <v>106</v>
      </c>
      <c r="C110" s="40">
        <v>40847698</v>
      </c>
      <c r="D110" s="38">
        <v>41722</v>
      </c>
      <c r="E110" s="5" t="s">
        <v>137</v>
      </c>
      <c r="F110" s="45">
        <v>0.03</v>
      </c>
      <c r="G110" s="47">
        <v>466.1</v>
      </c>
      <c r="H110" s="6" t="s">
        <v>198</v>
      </c>
      <c r="I110" s="21" t="s">
        <v>208</v>
      </c>
      <c r="J110" s="8"/>
    </row>
    <row r="111" spans="1:10" s="14" customFormat="1" ht="17.45" customHeight="1" x14ac:dyDescent="0.25">
      <c r="A111" s="3" t="s">
        <v>269</v>
      </c>
      <c r="B111" s="5">
        <v>107</v>
      </c>
      <c r="C111" s="37">
        <v>40863389</v>
      </c>
      <c r="D111" s="38">
        <v>41709</v>
      </c>
      <c r="E111" s="5" t="s">
        <v>137</v>
      </c>
      <c r="F111" s="45">
        <v>6</v>
      </c>
      <c r="G111" s="47">
        <v>466.1</v>
      </c>
      <c r="H111" s="6" t="s">
        <v>200</v>
      </c>
      <c r="I111" s="21" t="s">
        <v>209</v>
      </c>
    </row>
    <row r="112" spans="1:10" s="14" customFormat="1" ht="17.45" customHeight="1" x14ac:dyDescent="0.25">
      <c r="A112" s="3" t="s">
        <v>269</v>
      </c>
      <c r="B112" s="5">
        <v>108</v>
      </c>
      <c r="C112" s="37">
        <v>40859048</v>
      </c>
      <c r="D112" s="35">
        <v>41729</v>
      </c>
      <c r="E112" s="5" t="s">
        <v>137</v>
      </c>
      <c r="F112" s="45">
        <v>5</v>
      </c>
      <c r="G112" s="47">
        <v>466.1</v>
      </c>
      <c r="H112" s="6" t="s">
        <v>201</v>
      </c>
      <c r="I112" s="21" t="s">
        <v>210</v>
      </c>
    </row>
    <row r="113" spans="1:14" s="8" customFormat="1" ht="17.45" customHeight="1" x14ac:dyDescent="0.25">
      <c r="A113" s="3" t="s">
        <v>269</v>
      </c>
      <c r="B113" s="5">
        <v>109</v>
      </c>
      <c r="C113" s="37">
        <v>40857486</v>
      </c>
      <c r="D113" s="38">
        <v>41702</v>
      </c>
      <c r="E113" s="5" t="s">
        <v>137</v>
      </c>
      <c r="F113" s="45">
        <v>7</v>
      </c>
      <c r="G113" s="47">
        <v>466.1</v>
      </c>
      <c r="H113" s="6" t="s">
        <v>185</v>
      </c>
      <c r="I113" s="21" t="s">
        <v>211</v>
      </c>
    </row>
    <row r="114" spans="1:14" s="8" customFormat="1" ht="17.45" customHeight="1" x14ac:dyDescent="0.25">
      <c r="A114" s="3" t="s">
        <v>269</v>
      </c>
      <c r="B114" s="5">
        <v>110</v>
      </c>
      <c r="C114" s="40">
        <v>40844818</v>
      </c>
      <c r="D114" s="38">
        <v>41719</v>
      </c>
      <c r="E114" s="5" t="s">
        <v>137</v>
      </c>
      <c r="F114" s="45">
        <v>5</v>
      </c>
      <c r="G114" s="47">
        <v>466.1</v>
      </c>
      <c r="H114" s="6" t="s">
        <v>178</v>
      </c>
      <c r="I114" s="21" t="s">
        <v>212</v>
      </c>
    </row>
    <row r="115" spans="1:14" s="8" customFormat="1" ht="17.45" customHeight="1" x14ac:dyDescent="0.25">
      <c r="A115" s="3" t="s">
        <v>269</v>
      </c>
      <c r="B115" s="5">
        <v>111</v>
      </c>
      <c r="C115" s="40">
        <v>40846317</v>
      </c>
      <c r="D115" s="38">
        <v>41711</v>
      </c>
      <c r="E115" s="5" t="s">
        <v>137</v>
      </c>
      <c r="F115" s="45">
        <v>12</v>
      </c>
      <c r="G115" s="47">
        <v>466.1</v>
      </c>
      <c r="H115" s="6" t="s">
        <v>178</v>
      </c>
      <c r="I115" s="21" t="s">
        <v>213</v>
      </c>
    </row>
    <row r="116" spans="1:14" s="8" customFormat="1" ht="17.45" customHeight="1" x14ac:dyDescent="0.25">
      <c r="A116" s="3" t="s">
        <v>269</v>
      </c>
      <c r="B116" s="5">
        <v>112</v>
      </c>
      <c r="C116" s="37">
        <v>40861113</v>
      </c>
      <c r="D116" s="38">
        <v>41716</v>
      </c>
      <c r="E116" s="5" t="s">
        <v>137</v>
      </c>
      <c r="F116" s="45">
        <v>5</v>
      </c>
      <c r="G116" s="47">
        <v>466.1</v>
      </c>
      <c r="H116" s="6" t="s">
        <v>178</v>
      </c>
      <c r="I116" s="21" t="s">
        <v>214</v>
      </c>
    </row>
    <row r="117" spans="1:14" s="8" customFormat="1" ht="17.45" customHeight="1" x14ac:dyDescent="0.25">
      <c r="A117" s="3" t="s">
        <v>269</v>
      </c>
      <c r="B117" s="5">
        <v>113</v>
      </c>
      <c r="C117" s="37">
        <v>40853017</v>
      </c>
      <c r="D117" s="38">
        <v>41702</v>
      </c>
      <c r="E117" s="5" t="s">
        <v>137</v>
      </c>
      <c r="F117" s="45">
        <v>5</v>
      </c>
      <c r="G117" s="47">
        <v>466.1</v>
      </c>
      <c r="H117" s="6" t="s">
        <v>186</v>
      </c>
      <c r="I117" s="21" t="s">
        <v>215</v>
      </c>
    </row>
    <row r="118" spans="1:14" s="14" customFormat="1" ht="17.45" customHeight="1" x14ac:dyDescent="0.25">
      <c r="A118" s="3" t="s">
        <v>269</v>
      </c>
      <c r="B118" s="5">
        <v>114</v>
      </c>
      <c r="C118" s="37">
        <v>40862764</v>
      </c>
      <c r="D118" s="38">
        <v>41704</v>
      </c>
      <c r="E118" s="5" t="s">
        <v>137</v>
      </c>
      <c r="F118" s="45">
        <v>7</v>
      </c>
      <c r="G118" s="45">
        <v>3739.82</v>
      </c>
      <c r="H118" s="6" t="s">
        <v>186</v>
      </c>
      <c r="I118" s="21" t="s">
        <v>216</v>
      </c>
    </row>
    <row r="119" spans="1:14" s="14" customFormat="1" ht="17.45" customHeight="1" x14ac:dyDescent="0.25">
      <c r="A119" s="3" t="s">
        <v>269</v>
      </c>
      <c r="B119" s="5">
        <v>115</v>
      </c>
      <c r="C119" s="39">
        <v>40866004</v>
      </c>
      <c r="D119" s="38">
        <v>41712</v>
      </c>
      <c r="E119" s="5" t="s">
        <v>137</v>
      </c>
      <c r="F119" s="45">
        <v>5</v>
      </c>
      <c r="G119" s="45">
        <v>466.1</v>
      </c>
      <c r="H119" s="6" t="s">
        <v>186</v>
      </c>
      <c r="I119" s="21" t="s">
        <v>217</v>
      </c>
    </row>
    <row r="120" spans="1:14" s="14" customFormat="1" ht="17.45" customHeight="1" x14ac:dyDescent="0.25">
      <c r="A120" s="3" t="s">
        <v>269</v>
      </c>
      <c r="B120" s="5">
        <v>116</v>
      </c>
      <c r="C120" s="37">
        <v>40857492</v>
      </c>
      <c r="D120" s="38">
        <v>41701</v>
      </c>
      <c r="E120" s="5" t="s">
        <v>137</v>
      </c>
      <c r="F120" s="45">
        <v>5</v>
      </c>
      <c r="G120" s="45">
        <v>466.1</v>
      </c>
      <c r="H120" s="6" t="s">
        <v>188</v>
      </c>
      <c r="I120" s="21" t="s">
        <v>218</v>
      </c>
    </row>
    <row r="121" spans="1:14" s="14" customFormat="1" ht="17.45" customHeight="1" x14ac:dyDescent="0.25">
      <c r="A121" s="3" t="s">
        <v>269</v>
      </c>
      <c r="B121" s="5">
        <v>117</v>
      </c>
      <c r="C121" s="39">
        <v>40867186</v>
      </c>
      <c r="D121" s="38">
        <v>41717</v>
      </c>
      <c r="E121" s="5" t="s">
        <v>137</v>
      </c>
      <c r="F121" s="45">
        <v>5</v>
      </c>
      <c r="G121" s="45">
        <v>466.1</v>
      </c>
      <c r="H121" s="6" t="s">
        <v>181</v>
      </c>
      <c r="I121" s="21" t="s">
        <v>219</v>
      </c>
    </row>
    <row r="122" spans="1:14" s="15" customFormat="1" ht="17.45" customHeight="1" x14ac:dyDescent="0.25">
      <c r="A122" s="3" t="s">
        <v>269</v>
      </c>
      <c r="B122" s="5">
        <v>118</v>
      </c>
      <c r="C122" s="39">
        <v>40873654</v>
      </c>
      <c r="D122" s="38">
        <v>41722</v>
      </c>
      <c r="E122" s="5" t="s">
        <v>137</v>
      </c>
      <c r="F122" s="46">
        <v>321.25</v>
      </c>
      <c r="G122" s="45">
        <v>171631.03</v>
      </c>
      <c r="H122" s="6" t="s">
        <v>195</v>
      </c>
      <c r="I122" s="22" t="s">
        <v>220</v>
      </c>
    </row>
    <row r="123" spans="1:14" s="15" customFormat="1" ht="17.45" customHeight="1" x14ac:dyDescent="0.25">
      <c r="A123" s="3" t="s">
        <v>269</v>
      </c>
      <c r="B123" s="5">
        <v>119</v>
      </c>
      <c r="C123" s="40">
        <v>40844746</v>
      </c>
      <c r="D123" s="38">
        <v>41703</v>
      </c>
      <c r="E123" s="5" t="s">
        <v>137</v>
      </c>
      <c r="F123" s="45">
        <v>5</v>
      </c>
      <c r="G123" s="45">
        <v>466.1</v>
      </c>
      <c r="H123" s="6" t="s">
        <v>194</v>
      </c>
      <c r="I123" s="21" t="s">
        <v>221</v>
      </c>
    </row>
    <row r="124" spans="1:14" s="15" customFormat="1" ht="17.45" customHeight="1" x14ac:dyDescent="0.25">
      <c r="A124" s="3" t="s">
        <v>269</v>
      </c>
      <c r="B124" s="5">
        <v>120</v>
      </c>
      <c r="C124" s="37">
        <v>40862750</v>
      </c>
      <c r="D124" s="38">
        <v>41705</v>
      </c>
      <c r="E124" s="5" t="s">
        <v>137</v>
      </c>
      <c r="F124" s="45">
        <v>5</v>
      </c>
      <c r="G124" s="45">
        <v>2671.3</v>
      </c>
      <c r="H124" s="6" t="s">
        <v>179</v>
      </c>
      <c r="I124" s="21" t="s">
        <v>222</v>
      </c>
    </row>
    <row r="125" spans="1:14" s="15" customFormat="1" ht="17.45" customHeight="1" x14ac:dyDescent="0.25">
      <c r="A125" s="3" t="s">
        <v>269</v>
      </c>
      <c r="B125" s="5">
        <v>121</v>
      </c>
      <c r="C125" s="39">
        <v>40863370</v>
      </c>
      <c r="D125" s="38">
        <v>41717</v>
      </c>
      <c r="E125" s="5" t="s">
        <v>137</v>
      </c>
      <c r="F125" s="45">
        <v>10</v>
      </c>
      <c r="G125" s="45">
        <v>466.1</v>
      </c>
      <c r="H125" s="6" t="s">
        <v>179</v>
      </c>
      <c r="I125" s="21" t="s">
        <v>223</v>
      </c>
    </row>
    <row r="126" spans="1:14" s="15" customFormat="1" ht="17.45" customHeight="1" x14ac:dyDescent="0.25">
      <c r="A126" s="3" t="s">
        <v>269</v>
      </c>
      <c r="B126" s="5">
        <v>122</v>
      </c>
      <c r="C126" s="39">
        <v>40864273</v>
      </c>
      <c r="D126" s="38">
        <v>41719</v>
      </c>
      <c r="E126" s="5" t="s">
        <v>137</v>
      </c>
      <c r="F126" s="45">
        <v>5</v>
      </c>
      <c r="G126" s="45">
        <v>466.1</v>
      </c>
      <c r="H126" s="6" t="s">
        <v>179</v>
      </c>
      <c r="I126" s="21" t="s">
        <v>224</v>
      </c>
    </row>
    <row r="127" spans="1:14" s="15" customFormat="1" ht="17.45" customHeight="1" x14ac:dyDescent="0.25">
      <c r="A127" s="3" t="s">
        <v>269</v>
      </c>
      <c r="B127" s="5">
        <v>123</v>
      </c>
      <c r="C127" s="39">
        <v>40865997</v>
      </c>
      <c r="D127" s="38">
        <v>41712</v>
      </c>
      <c r="E127" s="5" t="s">
        <v>137</v>
      </c>
      <c r="F127" s="45">
        <v>5</v>
      </c>
      <c r="G127" s="45">
        <v>466.1</v>
      </c>
      <c r="H127" s="6" t="s">
        <v>179</v>
      </c>
      <c r="I127" s="21" t="s">
        <v>225</v>
      </c>
    </row>
    <row r="128" spans="1:14" s="15" customFormat="1" ht="17.45" customHeight="1" x14ac:dyDescent="0.25">
      <c r="A128" s="3" t="s">
        <v>269</v>
      </c>
      <c r="B128" s="5">
        <v>124</v>
      </c>
      <c r="C128" s="39">
        <v>40866031</v>
      </c>
      <c r="D128" s="38">
        <v>41710</v>
      </c>
      <c r="E128" s="5" t="s">
        <v>137</v>
      </c>
      <c r="F128" s="45">
        <v>12</v>
      </c>
      <c r="G128" s="45">
        <v>466.1</v>
      </c>
      <c r="H128" s="6" t="s">
        <v>179</v>
      </c>
      <c r="I128" s="21" t="s">
        <v>226</v>
      </c>
      <c r="J128" s="2"/>
      <c r="K128" s="2"/>
      <c r="L128" s="2"/>
      <c r="M128" s="2"/>
      <c r="N128" s="2"/>
    </row>
    <row r="129" spans="1:10" s="15" customFormat="1" ht="17.45" customHeight="1" x14ac:dyDescent="0.25">
      <c r="A129" s="3" t="s">
        <v>269</v>
      </c>
      <c r="B129" s="5">
        <v>125</v>
      </c>
      <c r="C129" s="39">
        <v>40866011</v>
      </c>
      <c r="D129" s="38">
        <v>41723</v>
      </c>
      <c r="E129" s="5" t="s">
        <v>137</v>
      </c>
      <c r="F129" s="45">
        <v>65</v>
      </c>
      <c r="G129" s="45">
        <v>34726.9</v>
      </c>
      <c r="H129" s="6" t="s">
        <v>179</v>
      </c>
      <c r="I129" s="21" t="s">
        <v>227</v>
      </c>
    </row>
    <row r="130" spans="1:10" s="15" customFormat="1" ht="17.45" customHeight="1" x14ac:dyDescent="0.25">
      <c r="A130" s="3" t="s">
        <v>269</v>
      </c>
      <c r="B130" s="5">
        <v>126</v>
      </c>
      <c r="C130" s="39">
        <v>40868065</v>
      </c>
      <c r="D130" s="38">
        <v>41716</v>
      </c>
      <c r="E130" s="5" t="s">
        <v>137</v>
      </c>
      <c r="F130" s="46">
        <v>11</v>
      </c>
      <c r="G130" s="45">
        <v>466.1</v>
      </c>
      <c r="H130" s="6" t="s">
        <v>179</v>
      </c>
      <c r="I130" s="22" t="s">
        <v>228</v>
      </c>
    </row>
    <row r="131" spans="1:10" s="7" customFormat="1" ht="17.45" customHeight="1" x14ac:dyDescent="0.25">
      <c r="A131" s="3" t="s">
        <v>269</v>
      </c>
      <c r="B131" s="5">
        <v>127</v>
      </c>
      <c r="C131" s="39">
        <v>40868561</v>
      </c>
      <c r="D131" s="38">
        <v>41715</v>
      </c>
      <c r="E131" s="5" t="s">
        <v>137</v>
      </c>
      <c r="F131" s="46">
        <v>5</v>
      </c>
      <c r="G131" s="45">
        <v>466.1</v>
      </c>
      <c r="H131" s="6" t="s">
        <v>179</v>
      </c>
      <c r="I131" s="22" t="s">
        <v>229</v>
      </c>
    </row>
    <row r="132" spans="1:10" s="7" customFormat="1" ht="17.45" customHeight="1" x14ac:dyDescent="0.25">
      <c r="A132" s="3" t="s">
        <v>269</v>
      </c>
      <c r="B132" s="5">
        <v>128</v>
      </c>
      <c r="C132" s="37">
        <v>40865302</v>
      </c>
      <c r="D132" s="38">
        <v>41704</v>
      </c>
      <c r="E132" s="5" t="s">
        <v>137</v>
      </c>
      <c r="F132" s="45">
        <v>13</v>
      </c>
      <c r="G132" s="45">
        <v>466.1</v>
      </c>
      <c r="H132" s="6" t="s">
        <v>187</v>
      </c>
      <c r="I132" s="21" t="s">
        <v>230</v>
      </c>
    </row>
    <row r="133" spans="1:10" s="7" customFormat="1" ht="17.45" customHeight="1" x14ac:dyDescent="0.25">
      <c r="A133" s="3" t="s">
        <v>269</v>
      </c>
      <c r="B133" s="5">
        <v>129</v>
      </c>
      <c r="C133" s="37">
        <v>40865305</v>
      </c>
      <c r="D133" s="38">
        <v>41704</v>
      </c>
      <c r="E133" s="5" t="s">
        <v>137</v>
      </c>
      <c r="F133" s="45">
        <v>10</v>
      </c>
      <c r="G133" s="45">
        <v>466.1</v>
      </c>
      <c r="H133" s="6" t="s">
        <v>187</v>
      </c>
      <c r="I133" s="21" t="s">
        <v>231</v>
      </c>
    </row>
    <row r="134" spans="1:10" s="7" customFormat="1" ht="17.45" customHeight="1" x14ac:dyDescent="0.25">
      <c r="A134" s="3" t="s">
        <v>269</v>
      </c>
      <c r="B134" s="5">
        <v>130</v>
      </c>
      <c r="C134" s="39">
        <v>40866475</v>
      </c>
      <c r="D134" s="38">
        <v>41722</v>
      </c>
      <c r="E134" s="5" t="s">
        <v>137</v>
      </c>
      <c r="F134" s="45">
        <v>10</v>
      </c>
      <c r="G134" s="45">
        <v>466.1</v>
      </c>
      <c r="H134" s="6" t="s">
        <v>187</v>
      </c>
      <c r="I134" s="21" t="s">
        <v>232</v>
      </c>
    </row>
    <row r="135" spans="1:10" s="7" customFormat="1" ht="17.45" customHeight="1" x14ac:dyDescent="0.25">
      <c r="A135" s="3" t="s">
        <v>269</v>
      </c>
      <c r="B135" s="5">
        <v>131</v>
      </c>
      <c r="C135" s="39">
        <v>40871314</v>
      </c>
      <c r="D135" s="38">
        <v>41726</v>
      </c>
      <c r="E135" s="5" t="s">
        <v>137</v>
      </c>
      <c r="F135" s="46">
        <v>2.5</v>
      </c>
      <c r="G135" s="45">
        <v>1335.65</v>
      </c>
      <c r="H135" s="6" t="s">
        <v>187</v>
      </c>
      <c r="I135" s="22" t="s">
        <v>233</v>
      </c>
    </row>
    <row r="136" spans="1:10" s="7" customFormat="1" ht="17.45" customHeight="1" x14ac:dyDescent="0.25">
      <c r="A136" s="3" t="s">
        <v>269</v>
      </c>
      <c r="B136" s="5">
        <v>132</v>
      </c>
      <c r="C136" s="39">
        <v>40871320</v>
      </c>
      <c r="D136" s="38">
        <v>41726</v>
      </c>
      <c r="E136" s="5" t="s">
        <v>137</v>
      </c>
      <c r="F136" s="46">
        <v>2</v>
      </c>
      <c r="G136" s="45">
        <v>1068.52</v>
      </c>
      <c r="H136" s="6" t="s">
        <v>187</v>
      </c>
      <c r="I136" s="22" t="s">
        <v>233</v>
      </c>
    </row>
    <row r="137" spans="1:10" s="7" customFormat="1" ht="17.45" customHeight="1" x14ac:dyDescent="0.25">
      <c r="A137" s="3" t="s">
        <v>269</v>
      </c>
      <c r="B137" s="5">
        <v>133</v>
      </c>
      <c r="C137" s="39">
        <v>40871307</v>
      </c>
      <c r="D137" s="38">
        <v>41726</v>
      </c>
      <c r="E137" s="5" t="s">
        <v>137</v>
      </c>
      <c r="F137" s="46">
        <v>1.5</v>
      </c>
      <c r="G137" s="45">
        <v>466.1</v>
      </c>
      <c r="H137" s="6" t="s">
        <v>187</v>
      </c>
      <c r="I137" s="22" t="s">
        <v>233</v>
      </c>
    </row>
    <row r="138" spans="1:10" s="18" customFormat="1" ht="17.45" customHeight="1" x14ac:dyDescent="0.25">
      <c r="A138" s="3" t="s">
        <v>269</v>
      </c>
      <c r="B138" s="5">
        <v>134</v>
      </c>
      <c r="C138" s="37">
        <v>40855209</v>
      </c>
      <c r="D138" s="38">
        <v>41701</v>
      </c>
      <c r="E138" s="6" t="s">
        <v>42</v>
      </c>
      <c r="F138" s="45">
        <v>10</v>
      </c>
      <c r="G138" s="42">
        <v>466.1</v>
      </c>
      <c r="H138" s="37" t="s">
        <v>246</v>
      </c>
      <c r="I138" s="21" t="s">
        <v>254</v>
      </c>
      <c r="J138" s="20"/>
    </row>
    <row r="139" spans="1:10" s="18" customFormat="1" ht="17.45" customHeight="1" x14ac:dyDescent="0.25">
      <c r="A139" s="3" t="s">
        <v>269</v>
      </c>
      <c r="B139" s="5">
        <v>135</v>
      </c>
      <c r="C139" s="37">
        <v>40855892</v>
      </c>
      <c r="D139" s="38">
        <v>41717</v>
      </c>
      <c r="E139" s="6" t="s">
        <v>42</v>
      </c>
      <c r="F139" s="45">
        <v>160</v>
      </c>
      <c r="G139" s="44">
        <v>85481.600000000006</v>
      </c>
      <c r="H139" s="37" t="s">
        <v>245</v>
      </c>
      <c r="I139" s="21" t="s">
        <v>255</v>
      </c>
      <c r="J139" s="20"/>
    </row>
    <row r="140" spans="1:10" s="8" customFormat="1" ht="17.45" customHeight="1" x14ac:dyDescent="0.25">
      <c r="A140" s="3" t="s">
        <v>269</v>
      </c>
      <c r="B140" s="5">
        <v>136</v>
      </c>
      <c r="C140" s="37">
        <v>40856011</v>
      </c>
      <c r="D140" s="38">
        <v>41715</v>
      </c>
      <c r="E140" s="6" t="s">
        <v>42</v>
      </c>
      <c r="F140" s="45">
        <v>15</v>
      </c>
      <c r="G140" s="42">
        <v>466.1</v>
      </c>
      <c r="H140" s="37" t="s">
        <v>256</v>
      </c>
      <c r="I140" s="21" t="s">
        <v>257</v>
      </c>
      <c r="J140" s="20"/>
    </row>
    <row r="141" spans="1:10" ht="17.45" customHeight="1" x14ac:dyDescent="0.25">
      <c r="A141" s="3" t="s">
        <v>269</v>
      </c>
      <c r="B141" s="5">
        <v>137</v>
      </c>
      <c r="C141" s="37">
        <v>40857996</v>
      </c>
      <c r="D141" s="38">
        <v>41717</v>
      </c>
      <c r="E141" s="6" t="s">
        <v>42</v>
      </c>
      <c r="F141" s="45">
        <v>20.5</v>
      </c>
      <c r="G141" s="44">
        <v>10952.33</v>
      </c>
      <c r="H141" s="37" t="s">
        <v>246</v>
      </c>
      <c r="I141" s="21" t="s">
        <v>255</v>
      </c>
      <c r="J141" s="20"/>
    </row>
    <row r="142" spans="1:10" ht="17.45" customHeight="1" x14ac:dyDescent="0.25">
      <c r="A142" s="3" t="s">
        <v>269</v>
      </c>
      <c r="B142" s="5">
        <v>138</v>
      </c>
      <c r="C142" s="37">
        <v>40858434</v>
      </c>
      <c r="D142" s="38">
        <v>41704</v>
      </c>
      <c r="E142" s="6" t="s">
        <v>42</v>
      </c>
      <c r="F142" s="45">
        <v>5</v>
      </c>
      <c r="G142" s="44">
        <v>2671.3</v>
      </c>
      <c r="H142" s="37" t="s">
        <v>250</v>
      </c>
      <c r="I142" s="21" t="s">
        <v>258</v>
      </c>
      <c r="J142" s="20"/>
    </row>
    <row r="143" spans="1:10" ht="17.45" customHeight="1" x14ac:dyDescent="0.25">
      <c r="A143" s="3" t="s">
        <v>269</v>
      </c>
      <c r="B143" s="5">
        <v>139</v>
      </c>
      <c r="C143" s="37">
        <v>40858708</v>
      </c>
      <c r="D143" s="38">
        <v>41702</v>
      </c>
      <c r="E143" s="6" t="s">
        <v>42</v>
      </c>
      <c r="F143" s="45">
        <v>10</v>
      </c>
      <c r="G143" s="42">
        <v>466.1</v>
      </c>
      <c r="H143" s="37" t="s">
        <v>246</v>
      </c>
      <c r="I143" s="21" t="s">
        <v>259</v>
      </c>
      <c r="J143" s="20"/>
    </row>
    <row r="144" spans="1:10" ht="17.45" customHeight="1" x14ac:dyDescent="0.25">
      <c r="A144" s="3" t="s">
        <v>269</v>
      </c>
      <c r="B144" s="5">
        <v>140</v>
      </c>
      <c r="C144" s="37">
        <v>40860020</v>
      </c>
      <c r="D144" s="38">
        <v>41710</v>
      </c>
      <c r="E144" s="6" t="s">
        <v>42</v>
      </c>
      <c r="F144" s="45">
        <v>10</v>
      </c>
      <c r="G144" s="42">
        <v>466.1</v>
      </c>
      <c r="H144" s="37" t="s">
        <v>246</v>
      </c>
      <c r="I144" s="21" t="s">
        <v>260</v>
      </c>
      <c r="J144" s="20"/>
    </row>
    <row r="145" spans="1:10" ht="17.45" customHeight="1" x14ac:dyDescent="0.25">
      <c r="A145" s="3" t="s">
        <v>269</v>
      </c>
      <c r="B145" s="5">
        <v>141</v>
      </c>
      <c r="C145" s="37">
        <v>40860763</v>
      </c>
      <c r="D145" s="38">
        <v>41719</v>
      </c>
      <c r="E145" s="6" t="s">
        <v>42</v>
      </c>
      <c r="F145" s="45">
        <v>15</v>
      </c>
      <c r="G145" s="42">
        <v>466.1</v>
      </c>
      <c r="H145" s="37" t="s">
        <v>235</v>
      </c>
      <c r="I145" s="21" t="s">
        <v>261</v>
      </c>
      <c r="J145" s="20"/>
    </row>
    <row r="146" spans="1:10" ht="17.45" customHeight="1" x14ac:dyDescent="0.25">
      <c r="A146" s="3" t="s">
        <v>269</v>
      </c>
      <c r="B146" s="5">
        <v>142</v>
      </c>
      <c r="C146" s="37">
        <v>40861931</v>
      </c>
      <c r="D146" s="38">
        <v>41711</v>
      </c>
      <c r="E146" s="6" t="s">
        <v>42</v>
      </c>
      <c r="F146" s="45">
        <v>1</v>
      </c>
      <c r="G146" s="42">
        <v>466.1</v>
      </c>
      <c r="H146" s="37" t="s">
        <v>36</v>
      </c>
      <c r="I146" s="21" t="s">
        <v>262</v>
      </c>
      <c r="J146" s="20"/>
    </row>
    <row r="147" spans="1:10" ht="17.45" customHeight="1" x14ac:dyDescent="0.25">
      <c r="A147" s="3" t="s">
        <v>269</v>
      </c>
      <c r="B147" s="5">
        <v>143</v>
      </c>
      <c r="C147" s="37">
        <v>40862162</v>
      </c>
      <c r="D147" s="38">
        <v>41711</v>
      </c>
      <c r="E147" s="6" t="s">
        <v>42</v>
      </c>
      <c r="F147" s="45">
        <v>1</v>
      </c>
      <c r="G147" s="42">
        <v>466.1</v>
      </c>
      <c r="H147" s="37" t="s">
        <v>36</v>
      </c>
      <c r="I147" s="21" t="s">
        <v>262</v>
      </c>
      <c r="J147" s="20"/>
    </row>
    <row r="148" spans="1:10" ht="17.45" customHeight="1" x14ac:dyDescent="0.25">
      <c r="A148" s="3" t="s">
        <v>269</v>
      </c>
      <c r="B148" s="5">
        <v>144</v>
      </c>
      <c r="C148" s="37">
        <v>40862451</v>
      </c>
      <c r="D148" s="38">
        <v>41710</v>
      </c>
      <c r="E148" s="6" t="s">
        <v>42</v>
      </c>
      <c r="F148" s="45">
        <v>15</v>
      </c>
      <c r="G148" s="42">
        <v>466.1</v>
      </c>
      <c r="H148" s="37" t="s">
        <v>252</v>
      </c>
      <c r="I148" s="21" t="s">
        <v>263</v>
      </c>
      <c r="J148" s="20"/>
    </row>
    <row r="149" spans="1:10" ht="17.45" customHeight="1" x14ac:dyDescent="0.25">
      <c r="A149" s="3" t="s">
        <v>269</v>
      </c>
      <c r="B149" s="5">
        <v>145</v>
      </c>
      <c r="C149" s="37">
        <v>40868330</v>
      </c>
      <c r="D149" s="38">
        <v>41719</v>
      </c>
      <c r="E149" s="6" t="s">
        <v>42</v>
      </c>
      <c r="F149" s="45">
        <v>5</v>
      </c>
      <c r="G149" s="42">
        <v>466.1</v>
      </c>
      <c r="H149" s="37" t="s">
        <v>246</v>
      </c>
      <c r="I149" s="21" t="s">
        <v>264</v>
      </c>
      <c r="J149" s="20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9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2013-12-05T05:12:25Z</cp:lastPrinted>
  <dcterms:created xsi:type="dcterms:W3CDTF">2010-04-23T14:29:34Z</dcterms:created>
  <dcterms:modified xsi:type="dcterms:W3CDTF">2014-04-25T10:34:56Z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