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20" yWindow="900" windowWidth="15480" windowHeight="10995" tabRatio="845" activeTab="7"/>
  </bookViews>
  <sheets>
    <sheet name="F1" sheetId="40" r:id="rId1"/>
    <sheet name="F2" sheetId="39" r:id="rId2"/>
    <sheet name="2.1." sheetId="38" r:id="rId3"/>
    <sheet name="2.2." sheetId="43" r:id="rId4"/>
    <sheet name="2.3." sheetId="36" r:id="rId5"/>
    <sheet name="3.3." sheetId="41" r:id="rId6"/>
    <sheet name="3.4." sheetId="42" r:id="rId7"/>
    <sheet name="5.11 " sheetId="28" r:id="rId8"/>
  </sheets>
  <externalReferences>
    <externalReference r:id="rId9"/>
    <externalReference r:id="rId10"/>
  </externalReferences>
  <definedNames>
    <definedName name="_xlnm._FilterDatabase" localSheetId="7" hidden="1">'5.11 '!$A$6:$AE$86</definedName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45621" refMode="R1C1"/>
</workbook>
</file>

<file path=xl/calcChain.xml><?xml version="1.0" encoding="utf-8"?>
<calcChain xmlns="http://schemas.openxmlformats.org/spreadsheetml/2006/main">
  <c r="DJ132" i="40" l="1"/>
  <c r="DJ119" i="40"/>
  <c r="BX29" i="39" l="1"/>
  <c r="AC36" i="38"/>
  <c r="AB36" i="38"/>
  <c r="DJ126" i="40"/>
  <c r="E18" i="36" l="1"/>
  <c r="D18" i="36"/>
  <c r="E24" i="36"/>
  <c r="D24" i="36"/>
  <c r="D19" i="36"/>
  <c r="D6" i="36"/>
  <c r="D15" i="36" l="1"/>
  <c r="BT18" i="39" l="1"/>
  <c r="AC32" i="43" l="1"/>
  <c r="AH32" i="43" s="1"/>
  <c r="AB32" i="43"/>
  <c r="AG32" i="43" s="1"/>
  <c r="AH14" i="43"/>
  <c r="AG14" i="43"/>
  <c r="BW31" i="42" l="1"/>
  <c r="BV31" i="42"/>
  <c r="BU31" i="42"/>
  <c r="BW28" i="42"/>
  <c r="BV28" i="42"/>
  <c r="BU28" i="42"/>
  <c r="BW27" i="42"/>
  <c r="BV27" i="42"/>
  <c r="BU27" i="42"/>
  <c r="BW26" i="42"/>
  <c r="BV26" i="42"/>
  <c r="BU26" i="42"/>
  <c r="BW22" i="42"/>
  <c r="BV22" i="42"/>
  <c r="BU22" i="42"/>
  <c r="BW19" i="42"/>
  <c r="BV19" i="42"/>
  <c r="BU19" i="42"/>
  <c r="BW17" i="42"/>
  <c r="BV17" i="42"/>
  <c r="BU17" i="42"/>
  <c r="BW11" i="42"/>
  <c r="BV11" i="42"/>
  <c r="BU11" i="42"/>
  <c r="BW10" i="42"/>
  <c r="BV10" i="42"/>
  <c r="BU10" i="42"/>
  <c r="BW15" i="42"/>
  <c r="BV15" i="42"/>
  <c r="BU15" i="42"/>
  <c r="BW13" i="42"/>
  <c r="BV13" i="42"/>
  <c r="BU13" i="42"/>
  <c r="BW12" i="42"/>
  <c r="BV12" i="42"/>
  <c r="BU12" i="42"/>
  <c r="E16" i="36" l="1"/>
  <c r="AC28" i="38" l="1"/>
  <c r="AC15" i="38"/>
  <c r="DK111" i="40"/>
  <c r="BV25" i="42" s="1"/>
  <c r="AB42" i="28" l="1"/>
  <c r="AC7" i="28"/>
  <c r="AE7" i="28" s="1"/>
  <c r="AB7" i="28"/>
  <c r="AD7" i="28" l="1"/>
  <c r="AD42" i="28"/>
  <c r="DK32" i="40"/>
  <c r="BV14" i="42" s="1"/>
  <c r="DJ32" i="40"/>
  <c r="BU14" i="42" s="1"/>
  <c r="DJ106" i="40" l="1"/>
  <c r="DL106" i="40"/>
  <c r="DK106" i="40"/>
  <c r="DJ40" i="40" l="1"/>
  <c r="AC42" i="28"/>
  <c r="AE42" i="28" l="1"/>
  <c r="AB98" i="28"/>
  <c r="AC98" i="28"/>
  <c r="AB97" i="28"/>
  <c r="AC97" i="28"/>
  <c r="BU30" i="42" l="1"/>
  <c r="DL32" i="40"/>
  <c r="BW14" i="42" s="1"/>
  <c r="E6" i="36"/>
  <c r="AB28" i="38" l="1"/>
  <c r="AB15" i="38"/>
  <c r="AC7" i="38"/>
  <c r="AB7" i="38"/>
  <c r="DL122" i="40"/>
  <c r="BW29" i="42" s="1"/>
  <c r="DK122" i="40"/>
  <c r="BV29" i="42" s="1"/>
  <c r="DJ122" i="40"/>
  <c r="BU29" i="42" s="1"/>
  <c r="DJ111" i="40"/>
  <c r="BU25" i="42" s="1"/>
  <c r="DL111" i="40"/>
  <c r="BW25" i="42" s="1"/>
  <c r="DL56" i="40"/>
  <c r="BW18" i="42" s="1"/>
  <c r="DK56" i="40"/>
  <c r="BV18" i="42" s="1"/>
  <c r="DJ56" i="40"/>
  <c r="BU18" i="42" s="1"/>
  <c r="BU32" i="42" l="1"/>
  <c r="AC23" i="38"/>
  <c r="AB23" i="38"/>
  <c r="AF28" i="38"/>
  <c r="AE28" i="38"/>
  <c r="AE36" i="38"/>
  <c r="AF36" i="38"/>
  <c r="DJ120" i="40"/>
  <c r="DK120" i="40"/>
  <c r="DL120" i="40"/>
  <c r="DJ141" i="40"/>
  <c r="BU29" i="39" l="1"/>
  <c r="BT29" i="39"/>
  <c r="DK40" i="40"/>
  <c r="DL40" i="40"/>
  <c r="DJ44" i="40"/>
  <c r="DK44" i="40"/>
  <c r="DL44" i="40"/>
  <c r="AE23" i="38" l="1"/>
  <c r="DJ54" i="40"/>
  <c r="AF23" i="38"/>
  <c r="BT40" i="39"/>
  <c r="BT43" i="39" s="1"/>
  <c r="BT49" i="39" s="1"/>
  <c r="G6" i="36" s="1"/>
  <c r="DL54" i="40"/>
  <c r="DK54" i="40"/>
  <c r="BT55" i="39" l="1"/>
  <c r="BT64" i="39" l="1"/>
  <c r="DJ109" i="40"/>
  <c r="DL126" i="40" l="1"/>
  <c r="DK126" i="40"/>
  <c r="DL85" i="40"/>
  <c r="BW21" i="42" s="1"/>
  <c r="DJ85" i="40"/>
  <c r="BU21" i="42" s="1"/>
  <c r="DL81" i="40"/>
  <c r="BW16" i="42" s="1"/>
  <c r="DK81" i="40"/>
  <c r="BV16" i="42" s="1"/>
  <c r="DJ81" i="40"/>
  <c r="BU16" i="42" s="1"/>
  <c r="DL73" i="40"/>
  <c r="DK73" i="40"/>
  <c r="DJ73" i="40"/>
  <c r="DL67" i="40"/>
  <c r="BU18" i="39"/>
  <c r="BU40" i="39" s="1"/>
  <c r="BU55" i="39" s="1"/>
  <c r="DL141" i="40" l="1"/>
  <c r="BW30" i="42"/>
  <c r="BW32" i="42" s="1"/>
  <c r="DK141" i="40"/>
  <c r="BV30" i="42"/>
  <c r="BV32" i="42" s="1"/>
  <c r="DL65" i="40"/>
  <c r="BW20" i="42" s="1"/>
  <c r="BW23" i="42" s="1"/>
  <c r="DJ142" i="40"/>
  <c r="DK65" i="40"/>
  <c r="BV20" i="42" s="1"/>
  <c r="DJ65" i="40"/>
  <c r="BU20" i="42" s="1"/>
  <c r="BU23" i="42" s="1"/>
  <c r="BU33" i="42" s="1"/>
  <c r="AU7" i="41" s="1"/>
  <c r="DK85" i="40"/>
  <c r="BV21" i="42" s="1"/>
  <c r="DK109" i="40"/>
  <c r="DL109" i="40"/>
  <c r="E21" i="36"/>
  <c r="E23" i="36"/>
  <c r="D21" i="36"/>
  <c r="D23" i="36"/>
  <c r="BW33" i="42" l="1"/>
  <c r="AW7" i="41" s="1"/>
  <c r="BV23" i="42"/>
  <c r="BV33" i="42" s="1"/>
  <c r="AV7" i="41" s="1"/>
  <c r="G24" i="36"/>
  <c r="DL92" i="40"/>
  <c r="DL93" i="40" s="1"/>
  <c r="D20" i="36"/>
  <c r="D28" i="36" s="1"/>
  <c r="DK92" i="40"/>
  <c r="DK93" i="40" s="1"/>
  <c r="DJ92" i="40"/>
  <c r="DJ93" i="40" s="1"/>
  <c r="DJ156" i="40" s="1"/>
  <c r="DL142" i="40"/>
  <c r="DK142" i="40"/>
  <c r="E20" i="36"/>
  <c r="E28" i="36" s="1"/>
  <c r="BU64" i="39"/>
  <c r="G28" i="36" l="1"/>
  <c r="H28" i="36"/>
  <c r="E15" i="36"/>
  <c r="H6" i="36"/>
  <c r="H24" i="36"/>
</calcChain>
</file>

<file path=xl/sharedStrings.xml><?xml version="1.0" encoding="utf-8"?>
<sst xmlns="http://schemas.openxmlformats.org/spreadsheetml/2006/main" count="796" uniqueCount="542">
  <si>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</si>
  <si>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</si>
  <si>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</si>
  <si>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</si>
  <si>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</si>
  <si>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</si>
  <si>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</si>
  <si>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</si>
  <si>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</si>
  <si>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</si>
  <si>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</si>
  <si>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</si>
  <si>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</si>
  <si>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</si>
  <si>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</si>
  <si>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</si>
  <si>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</si>
  <si>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</si>
  <si>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</si>
  <si>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</si>
  <si>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</si>
  <si>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</si>
  <si>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</si>
  <si>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</si>
  <si>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</si>
  <si>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</si>
  <si>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</si>
  <si>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</si>
  <si>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</si>
  <si>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</si>
  <si>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</si>
  <si>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</si>
  <si>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</si>
  <si>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</si>
  <si>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</si>
  <si>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</si>
  <si>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</si>
  <si>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</si>
  <si>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</si>
  <si>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</si>
  <si>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</si>
  <si>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</si>
  <si>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</si>
  <si>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</si>
  <si>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</si>
  <si>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</si>
  <si>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</si>
  <si>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</si>
  <si>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</si>
  <si>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</si>
  <si>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</si>
  <si>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</si>
  <si>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</si>
  <si>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</si>
  <si>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</si>
  <si>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</si>
  <si>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</si>
  <si>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</si>
  <si>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</si>
  <si>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</si>
  <si>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</si>
  <si>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</si>
  <si>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</si>
  <si>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</si>
  <si>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</si>
  <si>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</si>
  <si>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</si>
  <si>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</si>
  <si>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</si>
  <si>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</si>
  <si>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</si>
  <si>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</si>
  <si>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</si>
  <si>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</si>
  <si>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</si>
  <si>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</si>
  <si>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</si>
  <si>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</si>
  <si>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</si>
  <si>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</si>
  <si>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</si>
  <si>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</si>
  <si>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</si>
  <si>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</si>
  <si>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</si>
  <si>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</si>
  <si>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</si>
  <si>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</si>
  <si>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</si>
  <si>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</si>
  <si>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</si>
  <si>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</si>
  <si>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</si>
  <si>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</si>
  <si>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</si>
  <si>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</si>
  <si>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</si>
  <si>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</si>
  <si>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</si>
  <si>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</si>
  <si>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</si>
  <si>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</si>
  <si>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</si>
  <si>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</si>
  <si>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</si>
  <si>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</si>
  <si>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</si>
  <si>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</si>
  <si>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</si>
  <si>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</si>
  <si>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</si>
  <si>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</si>
  <si>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</si>
  <si>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</si>
  <si>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</si>
  <si>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</si>
  <si>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</si>
  <si>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</si>
  <si>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</si>
  <si>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</si>
  <si>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</si>
  <si>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</si>
  <si>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</si>
  <si>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>15</t>
  </si>
  <si>
    <t>-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</si>
  <si>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</si>
  <si>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</si>
  <si>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</si>
  <si>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</si>
  <si>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</si>
  <si>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</si>
  <si>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</si>
  <si>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</si>
  <si>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</si>
  <si>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</si>
  <si>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</si>
  <si>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</si>
  <si>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</si>
  <si>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</si>
  <si>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</si>
  <si>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</si>
  <si>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</si>
  <si>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</si>
  <si>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</si>
  <si>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</si>
  <si>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</si>
  <si>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</si>
  <si>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</si>
  <si>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</si>
  <si>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</si>
  <si>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</si>
  <si>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</si>
  <si>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</si>
  <si>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</si>
  <si>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</si>
  <si>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</si>
  <si>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</si>
  <si>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</si>
  <si>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</si>
  <si>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</si>
  <si>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</si>
  <si>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</si>
  <si>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</si>
  <si>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12247/41</t>
  </si>
  <si>
    <t xml:space="preserve">  30         |     09     |  2015</t>
  </si>
  <si>
    <t>30  |  09    | 2015</t>
  </si>
  <si>
    <t>Balance Sheet</t>
  </si>
  <si>
    <t>as at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</si>
  <si>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</si>
  <si>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</si>
  <si>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</si>
  <si>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</si>
  <si>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</si>
  <si>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</si>
  <si>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</si>
  <si>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</si>
  <si>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</si>
  <si>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</si>
  <si>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</si>
  <si>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</si>
  <si>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</si>
  <si>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JSC/private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</si>
  <si>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</si>
  <si>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</si>
  <si>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</si>
  <si>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</si>
  <si>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</si>
  <si>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September</t>
  </si>
  <si>
    <t>Appendix 1</t>
  </si>
  <si>
    <t>Codes</t>
  </si>
  <si>
    <t>Line code</t>
  </si>
  <si>
    <t xml:space="preserve">Indicator </t>
  </si>
  <si>
    <t>Indicator</t>
  </si>
  <si>
    <t>Note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</si>
  <si>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</si>
  <si>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</si>
  <si>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</si>
  <si>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</si>
  <si>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</si>
  <si>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</si>
  <si>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</si>
  <si>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</si>
  <si>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</si>
  <si>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</si>
  <si>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</si>
  <si>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</si>
  <si>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</si>
  <si>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</si>
  <si>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</si>
  <si>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</si>
  <si>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</si>
  <si>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</si>
  <si>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</si>
  <si>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</si>
  <si>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</si>
  <si>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</si>
  <si>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</si>
  <si>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</si>
  <si>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</si>
  <si>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</si>
  <si>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F.4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</si>
  <si>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</si>
  <si>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</si>
  <si>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</si>
  <si>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</si>
  <si>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</si>
  <si>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</si>
  <si>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</si>
  <si>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</si>
  <si>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</si>
  <si>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</si>
  <si>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</si>
  <si>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</si>
  <si>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</si>
  <si>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</si>
  <si>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</si>
  <si>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</si>
  <si>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</si>
  <si>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</si>
  <si>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</si>
  <si>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</si>
  <si>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</si>
  <si>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</si>
  <si>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</si>
  <si>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</si>
  <si>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</si>
  <si>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</si>
  <si>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</si>
  <si>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</si>
  <si>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</si>
  <si>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 xml:space="preserve">Note 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</si>
  <si>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</si>
  <si>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</si>
  <si>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</si>
  <si>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</si>
  <si>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</si>
  <si>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</si>
  <si>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</si>
  <si>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</si>
  <si>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</si>
  <si>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</si>
  <si>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</si>
  <si>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</si>
  <si>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</si>
  <si>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</si>
  <si>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</si>
  <si>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</si>
  <si>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</si>
  <si>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</si>
  <si>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</si>
  <si>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</si>
  <si>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</si>
  <si>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</si>
  <si>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</si>
  <si>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</si>
  <si>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</si>
  <si>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</si>
  <si>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</si>
  <si>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</si>
  <si>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</si>
  <si>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</si>
  <si>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</si>
  <si>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</si>
  <si>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</si>
  <si>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</si>
  <si>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O.Y. Isaev</t>
  </si>
  <si>
    <t>Chief Accountant</t>
  </si>
  <si>
    <t>L.A. Sklyarova</t>
  </si>
  <si>
    <t>(signature)</t>
  </si>
  <si>
    <t>(print full name)</t>
  </si>
  <si>
    <t>October</t>
  </si>
  <si>
    <t>PJSC FGC UES</t>
  </si>
  <si>
    <t>leaving a site</t>
  </si>
  <si>
    <t>As at 30 September</t>
  </si>
  <si>
    <t>As at 31 December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</si>
  <si>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</si>
  <si>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</si>
  <si>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</si>
  <si>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</si>
  <si>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January-September</t>
  </si>
  <si>
    <t>Form under ARCMD</t>
  </si>
  <si>
    <t>for</t>
  </si>
  <si>
    <t>For January-September</t>
  </si>
  <si>
    <t xml:space="preserve">For January-September 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</si>
  <si>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</si>
  <si>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</si>
  <si>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</si>
  <si>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</si>
  <si>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</si>
  <si>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</si>
  <si>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</si>
  <si>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</si>
  <si>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</si>
  <si>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</si>
  <si>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</si>
  <si>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</si>
  <si>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</si>
  <si>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</si>
  <si>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</si>
  <si>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</si>
  <si>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</si>
  <si>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</si>
  <si>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</si>
  <si>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</si>
  <si>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</si>
  <si>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</si>
  <si>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</si>
  <si>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</si>
  <si>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</si>
  <si>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</si>
  <si>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</si>
  <si>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</si>
  <si>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</si>
  <si>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</si>
  <si>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</si>
  <si>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</si>
  <si>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</si>
  <si>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</si>
  <si>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</si>
  <si>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</si>
  <si>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</si>
  <si>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</si>
  <si>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</si>
  <si>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</si>
  <si>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</si>
  <si>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</si>
  <si>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</si>
  <si>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</si>
  <si>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>for 2015</t>
  </si>
  <si>
    <t>for 2014</t>
  </si>
  <si>
    <t xml:space="preserve">2.1. Cost of sold goods, works, services in elements of costs           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</si>
  <si>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</si>
  <si>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</si>
  <si>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</si>
  <si>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</si>
  <si>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</si>
  <si>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</si>
  <si>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</si>
  <si>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</si>
  <si>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</si>
  <si>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</si>
  <si>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</si>
  <si>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</si>
  <si>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</si>
  <si>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</si>
  <si>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</si>
  <si>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</si>
  <si>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</si>
  <si>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</si>
  <si>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2.2. Profit per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</si>
  <si>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</si>
  <si>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</si>
  <si>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</si>
  <si>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</si>
  <si>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</si>
  <si>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</si>
  <si>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 xml:space="preserve">Base profit (loss) per one stock 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</si>
  <si>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</si>
  <si>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</si>
  <si>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</si>
  <si>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</si>
  <si>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</si>
  <si>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</si>
  <si>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</si>
  <si>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</si>
  <si>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</si>
  <si>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</si>
  <si>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</si>
  <si>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</si>
  <si>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</si>
  <si>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 xml:space="preserve">Diluted profit per one stock 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</si>
  <si>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</si>
  <si>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</si>
  <si>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</si>
  <si>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</si>
  <si>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</si>
  <si>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</si>
  <si>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</si>
  <si>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</si>
  <si>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</si>
  <si>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</si>
  <si>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</si>
  <si>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</si>
  <si>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</si>
  <si>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</si>
  <si>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</si>
  <si>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</si>
  <si>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</si>
  <si>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</si>
  <si>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</si>
  <si>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</si>
  <si>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</si>
  <si>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</si>
  <si>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</si>
  <si>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</si>
  <si>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</si>
  <si>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</si>
  <si>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</si>
  <si>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</si>
  <si>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</si>
  <si>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</si>
  <si>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</si>
  <si>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</si>
  <si>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To be checked!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</si>
  <si>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</si>
  <si>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</si>
  <si>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</si>
  <si>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</si>
  <si>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</si>
  <si>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</si>
  <si>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</si>
  <si>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</si>
  <si>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</si>
  <si>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</si>
  <si>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</si>
  <si>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</si>
  <si>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</si>
  <si>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</si>
  <si>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</si>
  <si>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</si>
  <si>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</si>
  <si>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</si>
  <si>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</si>
  <si>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</si>
  <si>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</si>
  <si>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</si>
  <si>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</si>
  <si>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</si>
  <si>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</si>
  <si>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Line code of the balance sheet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</si>
  <si>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</si>
  <si>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</si>
  <si>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</si>
  <si>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</si>
  <si>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</si>
  <si>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</si>
  <si>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</si>
  <si>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</si>
  <si>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</si>
  <si>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</si>
  <si>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2014, revealed in the accounting period</t>
  </si>
  <si>
    <t xml:space="preserve">  Profit of 2013, revealed in the accounting period</t>
  </si>
  <si>
    <t xml:space="preserve">  Profit of 2012, revealed in the accounting period</t>
  </si>
  <si>
    <t xml:space="preserve">  Profit before 01.01.2012, revealed in the accounting period 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</si>
  <si>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</si>
  <si>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</si>
  <si>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</si>
  <si>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</si>
  <si>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</si>
  <si>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</si>
  <si>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</si>
  <si>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</si>
  <si>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</si>
  <si>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</si>
  <si>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</si>
  <si>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</si>
  <si>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</si>
  <si>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</si>
  <si>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</si>
  <si>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</si>
  <si>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</si>
  <si>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</si>
  <si>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</si>
  <si>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</si>
  <si>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</si>
  <si>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</si>
  <si>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</si>
  <si>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</si>
  <si>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</si>
  <si>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</si>
  <si>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</si>
  <si>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</si>
  <si>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</si>
  <si>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</si>
  <si>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</si>
  <si>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</si>
  <si>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</si>
  <si>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</si>
  <si>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</si>
  <si>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</si>
  <si>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</si>
  <si>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</si>
  <si>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</si>
  <si>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2014, revealed in the accounting period</t>
  </si>
  <si>
    <t xml:space="preserve">    Loss of 2013, revealed in the accounting period</t>
  </si>
  <si>
    <t xml:space="preserve">    Loss of 2012, revealed in the accounting period</t>
  </si>
  <si>
    <t xml:space="preserve">    Loss before 01.01.2012,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</si>
  <si>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</si>
  <si>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</si>
  <si>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</si>
  <si>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</si>
  <si>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</si>
  <si>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</si>
  <si>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</si>
  <si>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</si>
  <si>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</si>
  <si>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</si>
  <si>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</si>
  <si>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</si>
  <si>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</si>
  <si>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</si>
  <si>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</si>
  <si>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</si>
  <si>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</si>
  <si>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</si>
  <si>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</si>
  <si>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</si>
  <si>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>Yargorset</t>
  </si>
  <si>
    <t xml:space="preserve">For January-September  2015 </t>
  </si>
  <si>
    <t xml:space="preserve">For January-September 2014 </t>
  </si>
  <si>
    <t xml:space="preserve">For January-September 2015 </t>
  </si>
  <si>
    <t xml:space="preserve">For January-September                       2014 </t>
  </si>
  <si>
    <t>As at 30 September
2015 
(8)</t>
  </si>
  <si>
    <t>As at 31 December
2014 
(7)</t>
  </si>
  <si>
    <t>As at 31 December
2013 
(6)</t>
  </si>
  <si>
    <t>For  January-September  2015             (1)</t>
  </si>
  <si>
    <t>For  January-September  2014              (2)</t>
  </si>
  <si>
    <t xml:space="preserve">For January - September 2014 </t>
  </si>
  <si>
    <t xml:space="preserve">For January - September 2015 </t>
  </si>
  <si>
    <t>ASSETS</t>
  </si>
  <si>
    <t>Value-added tax on the acquired values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</si>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</sst>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(#,##0\);\-"/>
    <numFmt numFmtId="165" formatCode="#,##0.00000"/>
    <numFmt numFmtId="166" formatCode="0.0000000"/>
    <numFmt numFmtId="167" formatCode="#,##0.0000"/>
    <numFmt numFmtId="168" formatCode="0.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9"/>
      <color indexed="12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lgerian"/>
      <family val="5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4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67" xfId="0" applyNumberFormat="1" applyFont="1" applyBorder="1" applyAlignment="1" applyProtection="1">
      <alignment horizontal="center"/>
    </xf>
    <xf numFmtId="49" fontId="6" fillId="0" borderId="66" xfId="0" applyNumberFormat="1" applyFont="1" applyFill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5" fontId="4" fillId="0" borderId="38" xfId="0" applyNumberFormat="1" applyFont="1" applyBorder="1" applyAlignment="1" applyProtection="1">
      <alignment horizontal="right"/>
      <protection locked="0"/>
    </xf>
    <xf numFmtId="165" fontId="4" fillId="0" borderId="66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4" fillId="0" borderId="59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6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45" xfId="0" applyNumberFormat="1" applyFont="1" applyFill="1" applyBorder="1" applyAlignment="1" applyProtection="1">
      <alignment horizontal="right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4" fillId="0" borderId="70" xfId="0" applyFont="1" applyBorder="1" applyAlignment="1" applyProtection="1">
      <alignment horizontal="center"/>
    </xf>
    <xf numFmtId="0" fontId="4" fillId="3" borderId="0" xfId="0" applyFont="1" applyFill="1" applyAlignment="1" applyProtection="1"/>
    <xf numFmtId="0" fontId="4" fillId="0" borderId="8" xfId="0" applyFont="1" applyBorder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4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0" fontId="4" fillId="4" borderId="8" xfId="0" applyFont="1" applyFill="1" applyBorder="1" applyAlignment="1" applyProtection="1">
      <alignment horizontal="left" vertical="center"/>
    </xf>
    <xf numFmtId="3" fontId="4" fillId="4" borderId="50" xfId="0" applyNumberFormat="1" applyFont="1" applyFill="1" applyBorder="1" applyAlignment="1" applyProtection="1">
      <alignment horizontal="center" vertical="center"/>
    </xf>
    <xf numFmtId="3" fontId="4" fillId="4" borderId="37" xfId="0" applyNumberFormat="1" applyFont="1" applyFill="1" applyBorder="1" applyAlignment="1" applyProtection="1">
      <alignment horizontal="center" vertical="center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6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6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7" fontId="2" fillId="0" borderId="55" xfId="0" applyNumberFormat="1" applyFont="1" applyFill="1" applyBorder="1" applyAlignment="1" applyProtection="1">
      <alignment horizontal="center"/>
    </xf>
    <xf numFmtId="167" fontId="2" fillId="0" borderId="54" xfId="0" applyNumberFormat="1" applyFont="1" applyFill="1" applyBorder="1" applyAlignment="1" applyProtection="1">
      <alignment horizontal="center"/>
    </xf>
    <xf numFmtId="168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1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7" xfId="0" applyFont="1" applyFill="1" applyBorder="1" applyProtection="1"/>
    <xf numFmtId="0" fontId="4" fillId="0" borderId="17" xfId="0" applyFont="1" applyFill="1" applyBorder="1" applyProtection="1"/>
    <xf numFmtId="0" fontId="0" fillId="0" borderId="10" xfId="0" applyBorder="1" applyProtection="1"/>
    <xf numFmtId="0" fontId="4" fillId="0" borderId="44" xfId="0" applyFont="1" applyFill="1" applyBorder="1" applyProtection="1"/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0" fontId="4" fillId="0" borderId="17" xfId="0" applyFont="1" applyBorder="1" applyProtection="1"/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164" fontId="5" fillId="4" borderId="65" xfId="0" applyNumberFormat="1" applyFont="1" applyFill="1" applyBorder="1" applyAlignment="1" applyProtection="1">
      <alignment horizontal="right"/>
    </xf>
    <xf numFmtId="0" fontId="5" fillId="4" borderId="12" xfId="0" applyFont="1" applyFill="1" applyBorder="1" applyAlignment="1" applyProtection="1">
      <alignment horizontal="center"/>
    </xf>
    <xf numFmtId="164" fontId="26" fillId="0" borderId="0" xfId="0" applyNumberFormat="1" applyFont="1" applyProtection="1"/>
    <xf numFmtId="3" fontId="4" fillId="4" borderId="35" xfId="0" applyNumberFormat="1" applyFont="1" applyFill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left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164" fontId="2" fillId="4" borderId="51" xfId="0" applyNumberFormat="1" applyFont="1" applyFill="1" applyBorder="1" applyAlignment="1" applyProtection="1">
      <alignment horizontal="right" vertical="center"/>
    </xf>
    <xf numFmtId="164" fontId="2" fillId="0" borderId="70" xfId="0" applyNumberFormat="1" applyFont="1" applyFill="1" applyBorder="1" applyAlignment="1" applyProtection="1">
      <alignment horizontal="right" vertical="center"/>
    </xf>
    <xf numFmtId="164" fontId="2" fillId="0" borderId="29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vertical="center"/>
    </xf>
    <xf numFmtId="164" fontId="2" fillId="4" borderId="36" xfId="0" applyNumberFormat="1" applyFont="1" applyFill="1" applyBorder="1" applyAlignment="1" applyProtection="1">
      <alignment horizontal="right" vertical="center"/>
    </xf>
    <xf numFmtId="0" fontId="2" fillId="5" borderId="15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4" fillId="0" borderId="7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44" xfId="0" applyFont="1" applyFill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17" fillId="0" borderId="0" xfId="0" applyFont="1" applyAlignment="1" applyProtection="1">
      <alignment horizontal="left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71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4" fillId="0" borderId="10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7" xfId="0" applyFont="1" applyFill="1" applyBorder="1" applyProtection="1">
      <protection locked="0"/>
    </xf>
    <xf numFmtId="0" fontId="6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Alignment="1" applyProtection="1">
      <alignment horizontal="left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5" xfId="0" applyNumberFormat="1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horizontal="left" wrapText="1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5" fillId="0" borderId="44" xfId="0" applyFont="1" applyFill="1" applyBorder="1" applyProtection="1"/>
    <xf numFmtId="0" fontId="5" fillId="0" borderId="51" xfId="0" applyFont="1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22" xfId="0" applyFont="1" applyFill="1" applyBorder="1" applyProtection="1"/>
    <xf numFmtId="0" fontId="4" fillId="0" borderId="7" xfId="0" applyFont="1" applyFill="1" applyBorder="1" applyAlignment="1" applyProtection="1"/>
    <xf numFmtId="0" fontId="4" fillId="0" borderId="22" xfId="0" applyFont="1" applyFill="1" applyBorder="1" applyAlignment="1" applyProtection="1"/>
    <xf numFmtId="0" fontId="0" fillId="0" borderId="20" xfId="0" applyFill="1" applyBorder="1" applyAlignment="1" applyProtection="1">
      <alignment horizontal="center" wrapText="1"/>
    </xf>
    <xf numFmtId="49" fontId="4" fillId="0" borderId="20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19" xfId="0" applyBorder="1" applyProtection="1"/>
    <xf numFmtId="0" fontId="4" fillId="0" borderId="17" xfId="0" applyFont="1" applyFill="1" applyBorder="1" applyProtection="1"/>
    <xf numFmtId="0" fontId="4" fillId="0" borderId="19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4" xfId="0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0" xfId="0" applyNumberFormat="1" applyBorder="1" applyAlignment="1" applyProtection="1">
      <alignment horizontal="center"/>
    </xf>
    <xf numFmtId="0" fontId="4" fillId="0" borderId="44" xfId="0" applyFont="1" applyFill="1" applyBorder="1" applyProtection="1"/>
    <xf numFmtId="0" fontId="4" fillId="0" borderId="51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5" xfId="0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3" fillId="0" borderId="0" xfId="0" applyFont="1" applyFill="1" applyAlignment="1" applyProtection="1">
      <alignment horizontal="center"/>
    </xf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 vertical="center"/>
    </xf>
    <xf numFmtId="0" fontId="0" fillId="0" borderId="27" xfId="0" applyBorder="1" applyAlignment="1" applyProtection="1"/>
    <xf numFmtId="49" fontId="6" fillId="0" borderId="57" xfId="0" applyNumberFormat="1" applyFont="1" applyBorder="1" applyAlignment="1" applyProtection="1">
      <alignment horizontal="center"/>
    </xf>
    <xf numFmtId="49" fontId="6" fillId="0" borderId="49" xfId="0" applyNumberFormat="1" applyFont="1" applyBorder="1" applyAlignment="1" applyProtection="1">
      <alignment horizontal="center"/>
    </xf>
    <xf numFmtId="49" fontId="11" fillId="0" borderId="21" xfId="0" applyNumberFormat="1" applyFont="1" applyFill="1" applyBorder="1" applyAlignment="1" applyProtection="1">
      <alignment horizontal="center"/>
    </xf>
    <xf numFmtId="49" fontId="12" fillId="0" borderId="26" xfId="0" applyNumberFormat="1" applyFont="1" applyBorder="1" applyAlignment="1" applyProtection="1"/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2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4" fillId="0" borderId="1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20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22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6" fillId="0" borderId="23" xfId="0" applyFont="1" applyFill="1" applyBorder="1" applyAlignment="1" applyProtection="1"/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left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2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/>
    <xf numFmtId="0" fontId="11" fillId="0" borderId="7" xfId="0" applyFont="1" applyFill="1" applyBorder="1" applyAlignment="1" applyProtection="1"/>
    <xf numFmtId="0" fontId="11" fillId="0" borderId="22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54" xfId="0" applyFont="1" applyBorder="1" applyAlignment="1" applyProtection="1">
      <alignment horizontal="left" inden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164" fontId="2" fillId="0" borderId="63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164" fontId="2" fillId="0" borderId="55" xfId="0" applyNumberFormat="1" applyFont="1" applyFill="1" applyBorder="1" applyAlignment="1" applyProtection="1">
      <alignment horizontal="center" vertical="center"/>
    </xf>
    <xf numFmtId="164" fontId="2" fillId="0" borderId="47" xfId="0" applyNumberFormat="1" applyFont="1" applyFill="1" applyBorder="1" applyAlignment="1" applyProtection="1">
      <alignment horizontal="center" vertical="center"/>
    </xf>
    <xf numFmtId="164" fontId="2" fillId="0" borderId="54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164" fontId="2" fillId="0" borderId="7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49" fontId="2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vertical="center"/>
    </xf>
    <xf numFmtId="0" fontId="11" fillId="0" borderId="37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Desktop/&#1041;&#1091;&#1093;.%20&#1073;&#1072;&#1083;&#1072;&#1085;&#1089;/&#1073;&#1072;&#1083;&#1072;&#1085;&#1089;&#1099;%202014%20&#1075;&#1086;&#1076;&#1072;/1%20&#1082;&#1074;&#1072;&#1088;&#1090;&#1072;&#1083;%202014/&#1074;%20&#1088;&#1086;&#1089;&#1089;&#1077;&#1090;&#1080;/~$&#1055;&#1072;&#1082;&#1077;&#1090;%20&#1090;&#1072;&#1073;&#1083;&#1080;&#1094;_&#1092;&#1086;&#1088;&#1084;&#1099;%20&#1056;&#1057;&#1041;&#1059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AppData/Local/Microsoft/Windows/Temporary%20Internet%20Files/Content.IE5/Y2ZU3ODX/&#1055;&#1072;&#1082;&#1077;&#1090;%20&#1090;&#1072;&#1073;&#1083;&#1080;&#1094;_&#1092;&#1086;&#1088;&#1084;&#1099;%20&#1056;&#1057;&#1041;&#105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2.1."/>
      <sheetName val="2.2."/>
      <sheetName val="2.3."/>
      <sheetName val="3.3."/>
      <sheetName val="3.4."/>
      <sheetName val="5.1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>
        <row r="40">
          <cell r="DJ40">
            <v>0</v>
          </cell>
          <cell r="DK40">
            <v>0</v>
          </cell>
          <cell r="DL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0"/>
  <sheetViews>
    <sheetView topLeftCell="B103" zoomScale="80" zoomScaleNormal="80" zoomScaleSheetLayoutView="100" workbookViewId="0">
      <selection activeCell="D154" sqref="D154:DU154"/>
    </sheetView>
  </sheetViews>
  <sheetFormatPr defaultColWidth="0.85546875" defaultRowHeight="12.75" x14ac:dyDescent="0.2"/>
  <cols>
    <col min="1" max="1" width="9.7109375" style="23" hidden="1" customWidth="1"/>
    <col min="2" max="13" width="1" style="1" customWidth="1"/>
    <col min="14" max="101" width="0.85546875" style="1" customWidth="1"/>
    <col min="102" max="113" width="0.85546875" style="1"/>
    <col min="114" max="114" width="14.85546875" style="1" customWidth="1"/>
    <col min="115" max="115" width="13.42578125" style="1" bestFit="1" customWidth="1"/>
    <col min="116" max="116" width="13.42578125" style="1" customWidth="1"/>
    <col min="117" max="117" width="16.5703125" style="1" hidden="1" customWidth="1"/>
    <col min="118" max="125" width="0.85546875" style="1"/>
    <col min="126" max="126" width="0.85546875" style="1" customWidth="1"/>
    <col min="127" max="16384" width="0.85546875" style="1"/>
  </cols>
  <sheetData>
    <row r="1" spans="1:125" x14ac:dyDescent="0.2">
      <c r="DL1" s="51" t="s">
        <v>188</v>
      </c>
      <c r="DU1" s="51"/>
    </row>
    <row r="2" spans="1:125" ht="24" customHeight="1" x14ac:dyDescent="0.2">
      <c r="DU2" s="52"/>
    </row>
    <row r="3" spans="1:125" s="24" customFormat="1" ht="15" x14ac:dyDescent="0.25">
      <c r="A3" s="53"/>
      <c r="B3" s="551" t="s">
        <v>166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415"/>
      <c r="DJ3" s="415"/>
      <c r="DK3" s="49"/>
      <c r="DL3" s="49"/>
    </row>
    <row r="4" spans="1:125" s="41" customFormat="1" ht="15.75" thickBot="1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22"/>
      <c r="X4" s="422"/>
      <c r="Y4" s="24"/>
      <c r="Z4" s="24"/>
      <c r="AA4" s="24"/>
      <c r="AB4" s="416" t="s">
        <v>167</v>
      </c>
      <c r="AC4" s="24"/>
      <c r="AD4" s="555" t="s">
        <v>187</v>
      </c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6">
        <v>20</v>
      </c>
      <c r="AV4" s="556"/>
      <c r="AW4" s="556"/>
      <c r="AX4" s="556"/>
      <c r="AY4" s="557" t="s">
        <v>123</v>
      </c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57"/>
      <c r="CB4" s="557"/>
      <c r="CC4" s="557"/>
      <c r="CD4" s="557"/>
      <c r="CE4" s="557"/>
      <c r="CF4" s="557"/>
      <c r="CG4" s="557"/>
      <c r="CH4" s="557"/>
      <c r="CI4" s="557"/>
      <c r="CJ4" s="557"/>
      <c r="CK4" s="557"/>
      <c r="CL4" s="557"/>
      <c r="CM4" s="557"/>
      <c r="CN4" s="557"/>
      <c r="CO4" s="557"/>
      <c r="CP4" s="557"/>
      <c r="CQ4" s="557"/>
      <c r="CR4" s="557"/>
      <c r="CS4" s="557"/>
      <c r="CT4" s="24" t="s">
        <v>230</v>
      </c>
      <c r="CU4" s="422"/>
      <c r="CV4" s="24"/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58" t="s">
        <v>189</v>
      </c>
      <c r="DL4" s="559"/>
    </row>
    <row r="5" spans="1:125" s="41" customFormat="1" ht="12" x14ac:dyDescent="0.2">
      <c r="A5" s="25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1"/>
      <c r="DJ5" s="421" t="s">
        <v>168</v>
      </c>
      <c r="DK5" s="560" t="s">
        <v>98</v>
      </c>
      <c r="DL5" s="561"/>
      <c r="DM5" s="422"/>
      <c r="DN5" s="422"/>
      <c r="DO5" s="422"/>
    </row>
    <row r="6" spans="1:125" s="41" customFormat="1" x14ac:dyDescent="0.2">
      <c r="A6" s="25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1"/>
      <c r="DJ6" s="421" t="s">
        <v>169</v>
      </c>
      <c r="DK6" s="566" t="s">
        <v>164</v>
      </c>
      <c r="DL6" s="567"/>
    </row>
    <row r="7" spans="1:125" s="41" customFormat="1" x14ac:dyDescent="0.2">
      <c r="A7" s="25"/>
      <c r="B7" s="7" t="s">
        <v>170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34" t="s">
        <v>171</v>
      </c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7"/>
      <c r="DI7" s="56"/>
      <c r="DJ7" s="56" t="s">
        <v>172</v>
      </c>
      <c r="DK7" s="570" t="s">
        <v>120</v>
      </c>
      <c r="DL7" s="571"/>
    </row>
    <row r="8" spans="1:125" s="41" customFormat="1" x14ac:dyDescent="0.2">
      <c r="A8" s="25"/>
      <c r="B8" s="7" t="s">
        <v>173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56"/>
      <c r="DJ8" s="56" t="s">
        <v>174</v>
      </c>
      <c r="DK8" s="568" t="s">
        <v>121</v>
      </c>
      <c r="DL8" s="569"/>
    </row>
    <row r="9" spans="1:125" s="41" customFormat="1" ht="12" customHeight="1" x14ac:dyDescent="0.2">
      <c r="A9" s="25"/>
      <c r="B9" s="436" t="s">
        <v>175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56"/>
      <c r="DJ9" s="56" t="s">
        <v>176</v>
      </c>
      <c r="DK9" s="566"/>
      <c r="DL9" s="567"/>
    </row>
    <row r="10" spans="1:125" s="41" customFormat="1" ht="12" customHeight="1" x14ac:dyDescent="0.2">
      <c r="A10" s="25"/>
      <c r="B10" s="436" t="s">
        <v>177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4"/>
      <c r="W10" s="434"/>
      <c r="X10" s="434"/>
      <c r="Y10" s="434" t="s">
        <v>178</v>
      </c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7"/>
      <c r="DI10" s="56"/>
      <c r="DJ10" s="56" t="s">
        <v>179</v>
      </c>
      <c r="DK10" s="564" t="s">
        <v>122</v>
      </c>
      <c r="DL10" s="565"/>
    </row>
    <row r="11" spans="1:125" s="41" customFormat="1" ht="12" customHeight="1" x14ac:dyDescent="0.2">
      <c r="A11" s="25"/>
      <c r="B11" s="7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438"/>
      <c r="BG11" s="438"/>
      <c r="BH11" s="438" t="s">
        <v>181</v>
      </c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5"/>
      <c r="DI11" s="439"/>
      <c r="DJ11" s="439"/>
      <c r="DK11" s="572" t="s">
        <v>163</v>
      </c>
      <c r="DL11" s="573"/>
    </row>
    <row r="12" spans="1:125" s="41" customFormat="1" ht="12" customHeight="1" x14ac:dyDescent="0.2">
      <c r="A12" s="25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7"/>
      <c r="DI12" s="56"/>
      <c r="DJ12" s="56" t="s">
        <v>182</v>
      </c>
      <c r="DK12" s="574"/>
      <c r="DL12" s="575"/>
    </row>
    <row r="13" spans="1:125" s="7" customFormat="1" ht="13.5" thickBot="1" x14ac:dyDescent="0.25">
      <c r="A13" s="25"/>
      <c r="B13" s="7" t="s">
        <v>183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DI13" s="56"/>
      <c r="DJ13" s="56" t="s">
        <v>184</v>
      </c>
      <c r="DK13" s="562" t="s">
        <v>97</v>
      </c>
      <c r="DL13" s="563"/>
    </row>
    <row r="14" spans="1:125" s="5" customFormat="1" ht="14.25" customHeight="1" x14ac:dyDescent="0.2">
      <c r="A14" s="57"/>
      <c r="B14" s="436" t="s">
        <v>185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4" t="s">
        <v>186</v>
      </c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27"/>
      <c r="DL14" s="27"/>
    </row>
    <row r="15" spans="1:125" s="41" customFormat="1" ht="12" x14ac:dyDescent="0.2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25" ht="24" customHeight="1" thickBot="1" x14ac:dyDescent="0.25"/>
    <row r="17" spans="1:116" ht="20.100000000000001" customHeight="1" x14ac:dyDescent="0.2">
      <c r="B17" s="518" t="s">
        <v>193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90"/>
      <c r="N17" s="525" t="s">
        <v>191</v>
      </c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90"/>
      <c r="CX17" s="518" t="s">
        <v>190</v>
      </c>
      <c r="CY17" s="489"/>
      <c r="CZ17" s="489"/>
      <c r="DA17" s="489"/>
      <c r="DB17" s="489"/>
      <c r="DC17" s="489"/>
      <c r="DD17" s="489"/>
      <c r="DE17" s="489"/>
      <c r="DF17" s="489"/>
      <c r="DG17" s="489"/>
      <c r="DH17" s="489"/>
      <c r="DI17" s="490"/>
      <c r="DJ17" s="146" t="s">
        <v>293</v>
      </c>
      <c r="DK17" s="146" t="s">
        <v>294</v>
      </c>
      <c r="DL17" s="396" t="s">
        <v>294</v>
      </c>
    </row>
    <row r="18" spans="1:116" x14ac:dyDescent="0.2">
      <c r="B18" s="519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4"/>
      <c r="N18" s="519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3"/>
      <c r="CW18" s="514"/>
      <c r="CX18" s="519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4"/>
      <c r="DJ18" s="58">
        <v>2015</v>
      </c>
      <c r="DK18" s="58">
        <v>2014</v>
      </c>
      <c r="DL18" s="59">
        <v>2013</v>
      </c>
    </row>
    <row r="19" spans="1:116" ht="14.25" customHeight="1" thickBot="1" x14ac:dyDescent="0.25">
      <c r="B19" s="520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2"/>
      <c r="N19" s="520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/>
      <c r="CQ19" s="521"/>
      <c r="CR19" s="521"/>
      <c r="CS19" s="521"/>
      <c r="CT19" s="521"/>
      <c r="CU19" s="521"/>
      <c r="CV19" s="521"/>
      <c r="CW19" s="522"/>
      <c r="CX19" s="520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522"/>
      <c r="DJ19" s="60" t="s">
        <v>3</v>
      </c>
      <c r="DK19" s="60" t="s">
        <v>4</v>
      </c>
      <c r="DL19" s="61" t="s">
        <v>5</v>
      </c>
    </row>
    <row r="20" spans="1:116" x14ac:dyDescent="0.2">
      <c r="A20" s="23" t="s">
        <v>105</v>
      </c>
      <c r="B20" s="540" t="s">
        <v>99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90"/>
      <c r="N20" s="554" t="s">
        <v>539</v>
      </c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89"/>
      <c r="CV20" s="489"/>
      <c r="CW20" s="490"/>
      <c r="CX20" s="540" t="s">
        <v>22</v>
      </c>
      <c r="CY20" s="489"/>
      <c r="CZ20" s="489"/>
      <c r="DA20" s="489"/>
      <c r="DB20" s="489"/>
      <c r="DC20" s="489"/>
      <c r="DD20" s="489"/>
      <c r="DE20" s="489"/>
      <c r="DF20" s="489"/>
      <c r="DG20" s="489"/>
      <c r="DH20" s="489"/>
      <c r="DI20" s="490"/>
      <c r="DJ20" s="62"/>
      <c r="DK20" s="62"/>
      <c r="DL20" s="63"/>
    </row>
    <row r="21" spans="1:116" ht="12.75" customHeight="1" x14ac:dyDescent="0.2">
      <c r="B21" s="519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4"/>
      <c r="N21" s="515" t="s">
        <v>194</v>
      </c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7"/>
      <c r="CX21" s="519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4"/>
      <c r="DJ21" s="64"/>
      <c r="DK21" s="64"/>
      <c r="DL21" s="65"/>
    </row>
    <row r="22" spans="1:116" ht="12.75" customHeight="1" x14ac:dyDescent="0.2">
      <c r="B22" s="493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5"/>
      <c r="N22" s="440"/>
      <c r="O22" s="552" t="s">
        <v>195</v>
      </c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2"/>
      <c r="CD22" s="552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2"/>
      <c r="CP22" s="552"/>
      <c r="CQ22" s="552"/>
      <c r="CR22" s="552"/>
      <c r="CS22" s="552"/>
      <c r="CT22" s="552"/>
      <c r="CU22" s="552"/>
      <c r="CV22" s="552"/>
      <c r="CW22" s="553"/>
      <c r="CX22" s="493"/>
      <c r="CY22" s="484"/>
      <c r="CZ22" s="484"/>
      <c r="DA22" s="484"/>
      <c r="DB22" s="484"/>
      <c r="DC22" s="484"/>
      <c r="DD22" s="484"/>
      <c r="DE22" s="484"/>
      <c r="DF22" s="484"/>
      <c r="DG22" s="484"/>
      <c r="DH22" s="484"/>
      <c r="DI22" s="485"/>
      <c r="DJ22" s="378">
        <v>29357</v>
      </c>
      <c r="DK22" s="149">
        <v>35715</v>
      </c>
      <c r="DL22" s="177">
        <v>41163</v>
      </c>
    </row>
    <row r="23" spans="1:116" ht="12.75" customHeight="1" x14ac:dyDescent="0.2">
      <c r="B23" s="464" t="s">
        <v>94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  <c r="N23" s="428"/>
      <c r="O23" s="471" t="s">
        <v>196</v>
      </c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2"/>
      <c r="CX23" s="464" t="s">
        <v>96</v>
      </c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6"/>
      <c r="DJ23" s="251"/>
      <c r="DK23" s="35"/>
      <c r="DL23" s="32"/>
    </row>
    <row r="24" spans="1:116" x14ac:dyDescent="0.2">
      <c r="B24" s="464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6"/>
      <c r="N24" s="428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2"/>
      <c r="CX24" s="464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6"/>
      <c r="DJ24" s="267"/>
      <c r="DK24" s="66"/>
      <c r="DL24" s="67"/>
    </row>
    <row r="25" spans="1:116" ht="12.75" customHeight="1" x14ac:dyDescent="0.2">
      <c r="B25" s="537" t="s">
        <v>95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6"/>
      <c r="N25" s="418"/>
      <c r="O25" s="508" t="s">
        <v>197</v>
      </c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8"/>
      <c r="BI25" s="508"/>
      <c r="BJ25" s="508"/>
      <c r="BK25" s="508"/>
      <c r="BL25" s="508"/>
      <c r="BM25" s="508"/>
      <c r="BN25" s="508"/>
      <c r="BO25" s="508"/>
      <c r="BP25" s="508"/>
      <c r="BQ25" s="508"/>
      <c r="BR25" s="508"/>
      <c r="BS25" s="508"/>
      <c r="BT25" s="508"/>
      <c r="BU25" s="508"/>
      <c r="BV25" s="508"/>
      <c r="BW25" s="508"/>
      <c r="BX25" s="508"/>
      <c r="BY25" s="508"/>
      <c r="BZ25" s="508"/>
      <c r="CA25" s="508"/>
      <c r="CB25" s="508"/>
      <c r="CC25" s="508"/>
      <c r="CD25" s="508"/>
      <c r="CE25" s="508"/>
      <c r="CF25" s="508"/>
      <c r="CG25" s="508"/>
      <c r="CH25" s="508"/>
      <c r="CI25" s="508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9"/>
      <c r="CX25" s="537" t="s">
        <v>21</v>
      </c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6"/>
      <c r="DJ25" s="251">
        <v>79853</v>
      </c>
      <c r="DK25" s="148">
        <v>84748</v>
      </c>
      <c r="DL25" s="31">
        <v>77030</v>
      </c>
    </row>
    <row r="26" spans="1:116" ht="12.75" customHeight="1" x14ac:dyDescent="0.2">
      <c r="B26" s="464" t="s">
        <v>94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6"/>
      <c r="N26" s="428"/>
      <c r="O26" s="471" t="s">
        <v>198</v>
      </c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2"/>
      <c r="CX26" s="464" t="s">
        <v>93</v>
      </c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6"/>
      <c r="DJ26" s="251">
        <v>24254</v>
      </c>
      <c r="DK26" s="148">
        <v>19320</v>
      </c>
      <c r="DL26" s="31">
        <v>77030</v>
      </c>
    </row>
    <row r="27" spans="1:116" x14ac:dyDescent="0.2">
      <c r="B27" s="464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6"/>
      <c r="N27" s="428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2"/>
      <c r="CX27" s="464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6"/>
      <c r="DJ27" s="267"/>
      <c r="DK27" s="66"/>
      <c r="DL27" s="67"/>
    </row>
    <row r="28" spans="1:116" ht="12.75" customHeight="1" x14ac:dyDescent="0.2">
      <c r="B28" s="537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6"/>
      <c r="N28" s="417"/>
      <c r="O28" s="508" t="s">
        <v>199</v>
      </c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8"/>
      <c r="BP28" s="508"/>
      <c r="BQ28" s="508"/>
      <c r="BR28" s="508"/>
      <c r="BS28" s="508"/>
      <c r="BT28" s="508"/>
      <c r="BU28" s="508"/>
      <c r="BV28" s="508"/>
      <c r="BW28" s="508"/>
      <c r="BX28" s="508"/>
      <c r="BY28" s="508"/>
      <c r="BZ28" s="508"/>
      <c r="CA28" s="508"/>
      <c r="CB28" s="508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9"/>
      <c r="CX28" s="537" t="s">
        <v>20</v>
      </c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6"/>
      <c r="DJ28" s="251"/>
      <c r="DK28" s="35">
        <v>0</v>
      </c>
      <c r="DL28" s="32">
        <v>0</v>
      </c>
    </row>
    <row r="29" spans="1:116" x14ac:dyDescent="0.2">
      <c r="B29" s="464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6"/>
      <c r="N29" s="428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2"/>
      <c r="CX29" s="464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6"/>
      <c r="DJ29" s="267"/>
      <c r="DK29" s="66"/>
      <c r="DL29" s="67"/>
    </row>
    <row r="30" spans="1:116" ht="12.75" customHeight="1" x14ac:dyDescent="0.2">
      <c r="B30" s="537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6"/>
      <c r="N30" s="417"/>
      <c r="O30" s="508" t="s">
        <v>200</v>
      </c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08"/>
      <c r="BR30" s="508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8"/>
      <c r="CE30" s="508"/>
      <c r="CF30" s="508"/>
      <c r="CG30" s="508"/>
      <c r="CH30" s="508"/>
      <c r="CI30" s="508"/>
      <c r="CJ30" s="508"/>
      <c r="CK30" s="508"/>
      <c r="CL30" s="508"/>
      <c r="CM30" s="508"/>
      <c r="CN30" s="508"/>
      <c r="CO30" s="508"/>
      <c r="CP30" s="508"/>
      <c r="CQ30" s="508"/>
      <c r="CR30" s="508"/>
      <c r="CS30" s="508"/>
      <c r="CT30" s="508"/>
      <c r="CU30" s="508"/>
      <c r="CV30" s="508"/>
      <c r="CW30" s="509"/>
      <c r="CX30" s="537" t="s">
        <v>19</v>
      </c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6"/>
      <c r="DJ30" s="251"/>
      <c r="DK30" s="35">
        <v>0</v>
      </c>
      <c r="DL30" s="32">
        <v>0</v>
      </c>
    </row>
    <row r="31" spans="1:116" x14ac:dyDescent="0.2">
      <c r="B31" s="464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6"/>
      <c r="N31" s="428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2"/>
      <c r="CX31" s="464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6"/>
      <c r="DJ31" s="267"/>
      <c r="DK31" s="66"/>
      <c r="DL31" s="67"/>
    </row>
    <row r="32" spans="1:116" ht="12.75" customHeight="1" x14ac:dyDescent="0.2">
      <c r="B32" s="537" t="s">
        <v>109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6"/>
      <c r="N32" s="418"/>
      <c r="O32" s="508" t="s">
        <v>201</v>
      </c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508"/>
      <c r="BI32" s="508"/>
      <c r="BJ32" s="508"/>
      <c r="BK32" s="508"/>
      <c r="BL32" s="508"/>
      <c r="BM32" s="508"/>
      <c r="BN32" s="508"/>
      <c r="BO32" s="508"/>
      <c r="BP32" s="508"/>
      <c r="BQ32" s="508"/>
      <c r="BR32" s="508"/>
      <c r="BS32" s="508"/>
      <c r="BT32" s="508"/>
      <c r="BU32" s="508"/>
      <c r="BV32" s="508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8"/>
      <c r="CI32" s="508"/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9"/>
      <c r="CX32" s="464" t="s">
        <v>90</v>
      </c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6"/>
      <c r="DJ32" s="267">
        <f>SUM(DJ33:DJ38)</f>
        <v>91650128</v>
      </c>
      <c r="DK32" s="151">
        <f>SUM(DK33:DK38)</f>
        <v>89170794</v>
      </c>
      <c r="DL32" s="77">
        <f>SUM(DL33:DL38)</f>
        <v>85253111</v>
      </c>
    </row>
    <row r="33" spans="1:116" s="68" customFormat="1" ht="12.75" customHeight="1" x14ac:dyDescent="0.2">
      <c r="A33" s="23"/>
      <c r="B33" s="464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  <c r="N33" s="418"/>
      <c r="O33" s="508" t="s">
        <v>202</v>
      </c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/>
      <c r="BN33" s="508"/>
      <c r="BO33" s="508"/>
      <c r="BP33" s="508"/>
      <c r="BQ33" s="508"/>
      <c r="BR33" s="508"/>
      <c r="BS33" s="508"/>
      <c r="BT33" s="508"/>
      <c r="BU33" s="508"/>
      <c r="BV33" s="508"/>
      <c r="BW33" s="508"/>
      <c r="BX33" s="508"/>
      <c r="BY33" s="508"/>
      <c r="BZ33" s="508"/>
      <c r="CA33" s="508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9"/>
      <c r="CX33" s="464" t="s">
        <v>89</v>
      </c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6"/>
      <c r="DJ33" s="268">
        <v>280845</v>
      </c>
      <c r="DK33" s="152">
        <v>201313</v>
      </c>
      <c r="DL33" s="153">
        <v>199909</v>
      </c>
    </row>
    <row r="34" spans="1:116" s="68" customFormat="1" ht="12.75" customHeight="1" x14ac:dyDescent="0.2">
      <c r="A34" s="23"/>
      <c r="B34" s="464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  <c r="N34" s="418"/>
      <c r="O34" s="508" t="s">
        <v>203</v>
      </c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9"/>
      <c r="CX34" s="464" t="s">
        <v>88</v>
      </c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6"/>
      <c r="DJ34" s="268">
        <v>83913642</v>
      </c>
      <c r="DK34" s="152">
        <v>83820570</v>
      </c>
      <c r="DL34" s="153">
        <v>79171795</v>
      </c>
    </row>
    <row r="35" spans="1:116" s="68" customFormat="1" ht="12.75" customHeight="1" x14ac:dyDescent="0.2">
      <c r="A35" s="23"/>
      <c r="B35" s="464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  <c r="N35" s="418"/>
      <c r="O35" s="508" t="s">
        <v>204</v>
      </c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9"/>
      <c r="CX35" s="464" t="s">
        <v>87</v>
      </c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6"/>
      <c r="DJ35" s="268">
        <v>1343574</v>
      </c>
      <c r="DK35" s="152">
        <v>1565862</v>
      </c>
      <c r="DL35" s="153">
        <v>1493079</v>
      </c>
    </row>
    <row r="36" spans="1:116" ht="12.75" customHeight="1" x14ac:dyDescent="0.2">
      <c r="B36" s="464" t="s">
        <v>92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  <c r="N36" s="418"/>
      <c r="O36" s="508" t="s">
        <v>205</v>
      </c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08"/>
      <c r="BM36" s="508"/>
      <c r="BN36" s="508"/>
      <c r="BO36" s="508"/>
      <c r="BP36" s="508"/>
      <c r="BQ36" s="508"/>
      <c r="BR36" s="508"/>
      <c r="BS36" s="508"/>
      <c r="BT36" s="508"/>
      <c r="BU36" s="508"/>
      <c r="BV36" s="508"/>
      <c r="BW36" s="508"/>
      <c r="BX36" s="508"/>
      <c r="BY36" s="508"/>
      <c r="BZ36" s="508"/>
      <c r="CA36" s="508"/>
      <c r="CB36" s="508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9"/>
      <c r="CX36" s="464" t="s">
        <v>86</v>
      </c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6"/>
      <c r="DJ36" s="268">
        <v>5646508</v>
      </c>
      <c r="DK36" s="152">
        <v>3395011</v>
      </c>
      <c r="DL36" s="153">
        <v>4279579</v>
      </c>
    </row>
    <row r="37" spans="1:116" ht="24" customHeight="1" x14ac:dyDescent="0.2">
      <c r="B37" s="464" t="s">
        <v>107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  <c r="N37" s="417"/>
      <c r="O37" s="508" t="s">
        <v>206</v>
      </c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8"/>
      <c r="CE37" s="508"/>
      <c r="CF37" s="508"/>
      <c r="CG37" s="508"/>
      <c r="CH37" s="508"/>
      <c r="CI37" s="508"/>
      <c r="CJ37" s="508"/>
      <c r="CK37" s="508"/>
      <c r="CL37" s="508"/>
      <c r="CM37" s="508"/>
      <c r="CN37" s="508"/>
      <c r="CO37" s="508"/>
      <c r="CP37" s="508"/>
      <c r="CQ37" s="508"/>
      <c r="CR37" s="508"/>
      <c r="CS37" s="508"/>
      <c r="CT37" s="508"/>
      <c r="CU37" s="508"/>
      <c r="CV37" s="508"/>
      <c r="CW37" s="509"/>
      <c r="CX37" s="464" t="s">
        <v>85</v>
      </c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6"/>
      <c r="DJ37" s="251">
        <v>7435</v>
      </c>
      <c r="DK37" s="148">
        <v>10090</v>
      </c>
      <c r="DL37" s="31">
        <v>23421</v>
      </c>
    </row>
    <row r="38" spans="1:116" ht="24" customHeight="1" x14ac:dyDescent="0.2">
      <c r="B38" s="464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50"/>
      <c r="N38" s="427"/>
      <c r="O38" s="508" t="s">
        <v>207</v>
      </c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8"/>
      <c r="BT38" s="508"/>
      <c r="BU38" s="508"/>
      <c r="BV38" s="508"/>
      <c r="BW38" s="508"/>
      <c r="BX38" s="508"/>
      <c r="BY38" s="508"/>
      <c r="BZ38" s="508"/>
      <c r="CA38" s="508"/>
      <c r="CB38" s="508"/>
      <c r="CC38" s="508"/>
      <c r="CD38" s="508"/>
      <c r="CE38" s="508"/>
      <c r="CF38" s="508"/>
      <c r="CG38" s="508"/>
      <c r="CH38" s="508"/>
      <c r="CI38" s="508"/>
      <c r="CJ38" s="508"/>
      <c r="CK38" s="508"/>
      <c r="CL38" s="508"/>
      <c r="CM38" s="508"/>
      <c r="CN38" s="508"/>
      <c r="CO38" s="508"/>
      <c r="CP38" s="508"/>
      <c r="CQ38" s="508"/>
      <c r="CR38" s="508"/>
      <c r="CS38" s="508"/>
      <c r="CT38" s="508"/>
      <c r="CU38" s="508"/>
      <c r="CV38" s="508"/>
      <c r="CW38" s="509"/>
      <c r="CX38" s="464" t="s">
        <v>119</v>
      </c>
      <c r="CY38" s="549"/>
      <c r="CZ38" s="549"/>
      <c r="DA38" s="549"/>
      <c r="DB38" s="549"/>
      <c r="DC38" s="549"/>
      <c r="DD38" s="549"/>
      <c r="DE38" s="549"/>
      <c r="DF38" s="549"/>
      <c r="DG38" s="549"/>
      <c r="DH38" s="549"/>
      <c r="DI38" s="550"/>
      <c r="DJ38" s="251">
        <v>458124</v>
      </c>
      <c r="DK38" s="148">
        <v>177948</v>
      </c>
      <c r="DL38" s="31">
        <v>85328</v>
      </c>
    </row>
    <row r="39" spans="1:116" x14ac:dyDescent="0.2"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  <c r="N39" s="428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2"/>
      <c r="CX39" s="464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6"/>
      <c r="DJ39" s="254"/>
      <c r="DK39" s="154"/>
      <c r="DL39" s="155"/>
    </row>
    <row r="40" spans="1:116" ht="12.75" customHeight="1" x14ac:dyDescent="0.2">
      <c r="B40" s="464" t="s">
        <v>91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6"/>
      <c r="N40" s="418"/>
      <c r="O40" s="508" t="s">
        <v>208</v>
      </c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8"/>
      <c r="BZ40" s="508"/>
      <c r="CA40" s="508"/>
      <c r="CB40" s="508"/>
      <c r="CC40" s="508"/>
      <c r="CD40" s="508"/>
      <c r="CE40" s="508"/>
      <c r="CF40" s="508"/>
      <c r="CG40" s="508"/>
      <c r="CH40" s="508"/>
      <c r="CI40" s="508"/>
      <c r="CJ40" s="508"/>
      <c r="CK40" s="508"/>
      <c r="CL40" s="508"/>
      <c r="CM40" s="508"/>
      <c r="CN40" s="508"/>
      <c r="CO40" s="508"/>
      <c r="CP40" s="508"/>
      <c r="CQ40" s="508"/>
      <c r="CR40" s="508"/>
      <c r="CS40" s="508"/>
      <c r="CT40" s="508"/>
      <c r="CU40" s="508"/>
      <c r="CV40" s="508"/>
      <c r="CW40" s="509"/>
      <c r="CX40" s="464" t="s">
        <v>84</v>
      </c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6"/>
      <c r="DJ40" s="254">
        <f>SUM(DJ41:DJ42)</f>
        <v>0</v>
      </c>
      <c r="DK40" s="154">
        <f>SUM(DK41:DK42)</f>
        <v>0</v>
      </c>
      <c r="DL40" s="156">
        <f>SUM(DL41:DL42)</f>
        <v>0</v>
      </c>
    </row>
    <row r="41" spans="1:116" ht="12.75" customHeight="1" x14ac:dyDescent="0.2">
      <c r="B41" s="464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6"/>
      <c r="N41" s="548" t="s">
        <v>209</v>
      </c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8"/>
      <c r="BP41" s="508"/>
      <c r="BQ41" s="508"/>
      <c r="BR41" s="508"/>
      <c r="BS41" s="508"/>
      <c r="BT41" s="508"/>
      <c r="BU41" s="508"/>
      <c r="BV41" s="508"/>
      <c r="BW41" s="508"/>
      <c r="BX41" s="508"/>
      <c r="BY41" s="508"/>
      <c r="BZ41" s="508"/>
      <c r="CA41" s="508"/>
      <c r="CB41" s="508"/>
      <c r="CC41" s="508"/>
      <c r="CD41" s="508"/>
      <c r="CE41" s="508"/>
      <c r="CF41" s="508"/>
      <c r="CG41" s="508"/>
      <c r="CH41" s="508"/>
      <c r="CI41" s="508"/>
      <c r="CJ41" s="508"/>
      <c r="CK41" s="508"/>
      <c r="CL41" s="508"/>
      <c r="CM41" s="508"/>
      <c r="CN41" s="508"/>
      <c r="CO41" s="508"/>
      <c r="CP41" s="508"/>
      <c r="CQ41" s="508"/>
      <c r="CR41" s="508"/>
      <c r="CS41" s="508"/>
      <c r="CT41" s="508"/>
      <c r="CU41" s="508"/>
      <c r="CV41" s="508"/>
      <c r="CW41" s="509"/>
      <c r="CX41" s="464" t="s">
        <v>110</v>
      </c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6"/>
      <c r="DJ41" s="268"/>
      <c r="DK41" s="152">
        <v>0</v>
      </c>
      <c r="DL41" s="153">
        <v>0</v>
      </c>
    </row>
    <row r="42" spans="1:116" ht="12.75" customHeight="1" x14ac:dyDescent="0.2">
      <c r="B42" s="464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6"/>
      <c r="N42" s="548" t="s">
        <v>210</v>
      </c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8"/>
      <c r="AR42" s="508"/>
      <c r="AS42" s="508"/>
      <c r="AT42" s="508"/>
      <c r="AU42" s="508"/>
      <c r="AV42" s="508"/>
      <c r="AW42" s="508"/>
      <c r="AX42" s="508"/>
      <c r="AY42" s="508"/>
      <c r="AZ42" s="508"/>
      <c r="BA42" s="508"/>
      <c r="BB42" s="508"/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8"/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8"/>
      <c r="CQ42" s="508"/>
      <c r="CR42" s="508"/>
      <c r="CS42" s="508"/>
      <c r="CT42" s="508"/>
      <c r="CU42" s="508"/>
      <c r="CV42" s="508"/>
      <c r="CW42" s="509"/>
      <c r="CX42" s="464" t="s">
        <v>111</v>
      </c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6"/>
      <c r="DJ42" s="268"/>
      <c r="DK42" s="157">
        <v>0</v>
      </c>
      <c r="DL42" s="153">
        <v>0</v>
      </c>
    </row>
    <row r="43" spans="1:116" x14ac:dyDescent="0.2">
      <c r="B43" s="464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6"/>
      <c r="N43" s="428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  <c r="BK43" s="471"/>
      <c r="BL43" s="471"/>
      <c r="BM43" s="471"/>
      <c r="BN43" s="471"/>
      <c r="BO43" s="471"/>
      <c r="BP43" s="471"/>
      <c r="BQ43" s="471"/>
      <c r="BR43" s="471"/>
      <c r="BS43" s="471"/>
      <c r="BT43" s="471"/>
      <c r="BU43" s="471"/>
      <c r="BV43" s="471"/>
      <c r="BW43" s="471"/>
      <c r="BX43" s="471"/>
      <c r="BY43" s="471"/>
      <c r="BZ43" s="471"/>
      <c r="CA43" s="471"/>
      <c r="CB43" s="471"/>
      <c r="CC43" s="471"/>
      <c r="CD43" s="471"/>
      <c r="CE43" s="471"/>
      <c r="CF43" s="471"/>
      <c r="CG43" s="471"/>
      <c r="CH43" s="471"/>
      <c r="CI43" s="471"/>
      <c r="CJ43" s="471"/>
      <c r="CK43" s="471"/>
      <c r="CL43" s="471"/>
      <c r="CM43" s="471"/>
      <c r="CN43" s="471"/>
      <c r="CO43" s="471"/>
      <c r="CP43" s="471"/>
      <c r="CQ43" s="471"/>
      <c r="CR43" s="471"/>
      <c r="CS43" s="471"/>
      <c r="CT43" s="471"/>
      <c r="CU43" s="471"/>
      <c r="CV43" s="471"/>
      <c r="CW43" s="472"/>
      <c r="CX43" s="464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6"/>
      <c r="DJ43" s="254"/>
      <c r="DK43" s="154"/>
      <c r="DL43" s="155"/>
    </row>
    <row r="44" spans="1:116" ht="12.75" customHeight="1" x14ac:dyDescent="0.2">
      <c r="B44" s="464" t="s">
        <v>100</v>
      </c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6"/>
      <c r="N44" s="418"/>
      <c r="O44" s="508" t="s">
        <v>211</v>
      </c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8"/>
      <c r="AS44" s="508"/>
      <c r="AT44" s="508"/>
      <c r="AU44" s="508"/>
      <c r="AV44" s="508"/>
      <c r="AW44" s="508"/>
      <c r="AX44" s="508"/>
      <c r="AY44" s="508"/>
      <c r="AZ44" s="508"/>
      <c r="BA44" s="508"/>
      <c r="BB44" s="508"/>
      <c r="BC44" s="508"/>
      <c r="BD44" s="508"/>
      <c r="BE44" s="508"/>
      <c r="BF44" s="508"/>
      <c r="BG44" s="508"/>
      <c r="BH44" s="508"/>
      <c r="BI44" s="508"/>
      <c r="BJ44" s="508"/>
      <c r="BK44" s="508"/>
      <c r="BL44" s="508"/>
      <c r="BM44" s="508"/>
      <c r="BN44" s="508"/>
      <c r="BO44" s="508"/>
      <c r="BP44" s="508"/>
      <c r="BQ44" s="508"/>
      <c r="BR44" s="508"/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9"/>
      <c r="CX44" s="464" t="s">
        <v>83</v>
      </c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6"/>
      <c r="DJ44" s="254">
        <f>SUM(DJ45:DJ49)</f>
        <v>224784</v>
      </c>
      <c r="DK44" s="154">
        <f>SUM(DK45:DK49)</f>
        <v>1377090</v>
      </c>
      <c r="DL44" s="156">
        <f>SUM(DL45:DL49)</f>
        <v>1611955</v>
      </c>
    </row>
    <row r="45" spans="1:116" ht="12.75" customHeight="1" x14ac:dyDescent="0.2">
      <c r="B45" s="464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6"/>
      <c r="N45" s="18"/>
      <c r="O45" s="508" t="s">
        <v>212</v>
      </c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8"/>
      <c r="BQ45" s="508"/>
      <c r="BR45" s="508"/>
      <c r="BS45" s="508"/>
      <c r="BT45" s="508"/>
      <c r="BU45" s="508"/>
      <c r="BV45" s="508"/>
      <c r="BW45" s="508"/>
      <c r="BX45" s="508"/>
      <c r="BY45" s="508"/>
      <c r="BZ45" s="508"/>
      <c r="CA45" s="508"/>
      <c r="CB45" s="508"/>
      <c r="CC45" s="508"/>
      <c r="CD45" s="508"/>
      <c r="CE45" s="508"/>
      <c r="CF45" s="508"/>
      <c r="CG45" s="508"/>
      <c r="CH45" s="508"/>
      <c r="CI45" s="508"/>
      <c r="CJ45" s="508"/>
      <c r="CK45" s="508"/>
      <c r="CL45" s="508"/>
      <c r="CM45" s="508"/>
      <c r="CN45" s="508"/>
      <c r="CO45" s="508"/>
      <c r="CP45" s="508"/>
      <c r="CQ45" s="508"/>
      <c r="CR45" s="508"/>
      <c r="CS45" s="508"/>
      <c r="CT45" s="508"/>
      <c r="CU45" s="508"/>
      <c r="CV45" s="508"/>
      <c r="CW45" s="426"/>
      <c r="CX45" s="464" t="s">
        <v>112</v>
      </c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6"/>
      <c r="DJ45" s="268">
        <v>15355</v>
      </c>
      <c r="DK45" s="152">
        <v>1117470</v>
      </c>
      <c r="DL45" s="153">
        <v>1117470</v>
      </c>
    </row>
    <row r="46" spans="1:116" ht="12.75" customHeight="1" x14ac:dyDescent="0.2">
      <c r="B46" s="464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6"/>
      <c r="N46" s="18"/>
      <c r="O46" s="471" t="s">
        <v>213</v>
      </c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471"/>
      <c r="CJ46" s="471"/>
      <c r="CK46" s="471"/>
      <c r="CL46" s="471"/>
      <c r="CM46" s="471"/>
      <c r="CN46" s="471"/>
      <c r="CO46" s="471"/>
      <c r="CP46" s="471"/>
      <c r="CQ46" s="471"/>
      <c r="CR46" s="471"/>
      <c r="CS46" s="471"/>
      <c r="CT46" s="471"/>
      <c r="CU46" s="471"/>
      <c r="CV46" s="471"/>
      <c r="CW46" s="426"/>
      <c r="CX46" s="464" t="s">
        <v>113</v>
      </c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6"/>
      <c r="DJ46" s="268"/>
      <c r="DK46" s="152">
        <v>0</v>
      </c>
      <c r="DL46" s="153">
        <v>0</v>
      </c>
    </row>
    <row r="47" spans="1:116" ht="12.75" customHeight="1" x14ac:dyDescent="0.2">
      <c r="B47" s="464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6"/>
      <c r="N47" s="18"/>
      <c r="O47" s="508" t="s">
        <v>214</v>
      </c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8"/>
      <c r="BT47" s="508"/>
      <c r="BU47" s="508"/>
      <c r="BV47" s="508"/>
      <c r="BW47" s="508"/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8"/>
      <c r="CI47" s="508"/>
      <c r="CJ47" s="508"/>
      <c r="CK47" s="508"/>
      <c r="CL47" s="508"/>
      <c r="CM47" s="508"/>
      <c r="CN47" s="508"/>
      <c r="CO47" s="508"/>
      <c r="CP47" s="508"/>
      <c r="CQ47" s="508"/>
      <c r="CR47" s="508"/>
      <c r="CS47" s="508"/>
      <c r="CT47" s="508"/>
      <c r="CU47" s="508"/>
      <c r="CV47" s="508"/>
      <c r="CW47" s="426"/>
      <c r="CX47" s="464" t="s">
        <v>114</v>
      </c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6"/>
      <c r="DJ47" s="268">
        <v>204429</v>
      </c>
      <c r="DK47" s="152">
        <v>165620</v>
      </c>
      <c r="DL47" s="153">
        <v>175885</v>
      </c>
    </row>
    <row r="48" spans="1:116" ht="12.75" customHeight="1" x14ac:dyDescent="0.2">
      <c r="B48" s="464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6"/>
      <c r="N48" s="18"/>
      <c r="O48" s="508" t="s">
        <v>215</v>
      </c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508"/>
      <c r="BR48" s="508"/>
      <c r="BS48" s="508"/>
      <c r="BT48" s="508"/>
      <c r="BU48" s="508"/>
      <c r="BV48" s="508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8"/>
      <c r="CH48" s="508"/>
      <c r="CI48" s="508"/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426"/>
      <c r="CX48" s="464" t="s">
        <v>115</v>
      </c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6"/>
      <c r="DJ48" s="268">
        <v>5000</v>
      </c>
      <c r="DK48" s="152">
        <v>94000</v>
      </c>
      <c r="DL48" s="153">
        <v>318600</v>
      </c>
    </row>
    <row r="49" spans="1:116" ht="12.75" customHeight="1" x14ac:dyDescent="0.2">
      <c r="B49" s="464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6"/>
      <c r="N49" s="18"/>
      <c r="O49" s="508" t="s">
        <v>216</v>
      </c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  <c r="BA49" s="508"/>
      <c r="BB49" s="508"/>
      <c r="BC49" s="508"/>
      <c r="BD49" s="508"/>
      <c r="BE49" s="508"/>
      <c r="BF49" s="508"/>
      <c r="BG49" s="508"/>
      <c r="BH49" s="508"/>
      <c r="BI49" s="508"/>
      <c r="BJ49" s="508"/>
      <c r="BK49" s="508"/>
      <c r="BL49" s="508"/>
      <c r="BM49" s="508"/>
      <c r="BN49" s="508"/>
      <c r="BO49" s="508"/>
      <c r="BP49" s="508"/>
      <c r="BQ49" s="508"/>
      <c r="BR49" s="508"/>
      <c r="BS49" s="508"/>
      <c r="BT49" s="508"/>
      <c r="BU49" s="508"/>
      <c r="BV49" s="508"/>
      <c r="BW49" s="508"/>
      <c r="BX49" s="508"/>
      <c r="BY49" s="508"/>
      <c r="BZ49" s="508"/>
      <c r="CA49" s="508"/>
      <c r="CB49" s="508"/>
      <c r="CC49" s="508"/>
      <c r="CD49" s="508"/>
      <c r="CE49" s="508"/>
      <c r="CF49" s="508"/>
      <c r="CG49" s="508"/>
      <c r="CH49" s="508"/>
      <c r="CI49" s="508"/>
      <c r="CJ49" s="508"/>
      <c r="CK49" s="508"/>
      <c r="CL49" s="508"/>
      <c r="CM49" s="508"/>
      <c r="CN49" s="508"/>
      <c r="CO49" s="508"/>
      <c r="CP49" s="508"/>
      <c r="CQ49" s="508"/>
      <c r="CR49" s="508"/>
      <c r="CS49" s="508"/>
      <c r="CT49" s="508"/>
      <c r="CU49" s="508"/>
      <c r="CV49" s="508"/>
      <c r="CW49" s="426"/>
      <c r="CX49" s="464" t="s">
        <v>116</v>
      </c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6"/>
      <c r="DJ49" s="268"/>
      <c r="DK49" s="157">
        <v>0</v>
      </c>
      <c r="DL49" s="153">
        <v>0</v>
      </c>
    </row>
    <row r="50" spans="1:116" x14ac:dyDescent="0.2">
      <c r="B50" s="464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6"/>
      <c r="N50" s="428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  <c r="BK50" s="471"/>
      <c r="BL50" s="471"/>
      <c r="BM50" s="471"/>
      <c r="BN50" s="471"/>
      <c r="BO50" s="471"/>
      <c r="BP50" s="471"/>
      <c r="BQ50" s="471"/>
      <c r="BR50" s="471"/>
      <c r="BS50" s="471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1"/>
      <c r="CG50" s="471"/>
      <c r="CH50" s="471"/>
      <c r="CI50" s="471"/>
      <c r="CJ50" s="471"/>
      <c r="CK50" s="471"/>
      <c r="CL50" s="471"/>
      <c r="CM50" s="471"/>
      <c r="CN50" s="471"/>
      <c r="CO50" s="471"/>
      <c r="CP50" s="471"/>
      <c r="CQ50" s="471"/>
      <c r="CR50" s="471"/>
      <c r="CS50" s="471"/>
      <c r="CT50" s="471"/>
      <c r="CU50" s="471"/>
      <c r="CV50" s="471"/>
      <c r="CW50" s="472"/>
      <c r="CX50" s="464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6"/>
      <c r="DJ50" s="254"/>
      <c r="DK50" s="158"/>
      <c r="DL50" s="155"/>
    </row>
    <row r="51" spans="1:116" s="70" customFormat="1" ht="12.75" customHeight="1" x14ac:dyDescent="0.2">
      <c r="A51" s="69"/>
      <c r="B51" s="464" t="s">
        <v>45</v>
      </c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6"/>
      <c r="N51" s="441"/>
      <c r="O51" s="508" t="s">
        <v>217</v>
      </c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8"/>
      <c r="BM51" s="508"/>
      <c r="BN51" s="508"/>
      <c r="BO51" s="508"/>
      <c r="BP51" s="508"/>
      <c r="BQ51" s="508"/>
      <c r="BR51" s="508"/>
      <c r="BS51" s="508"/>
      <c r="BT51" s="508"/>
      <c r="BU51" s="508"/>
      <c r="BV51" s="508"/>
      <c r="BW51" s="508"/>
      <c r="BX51" s="508"/>
      <c r="BY51" s="508"/>
      <c r="BZ51" s="508"/>
      <c r="CA51" s="508"/>
      <c r="CB51" s="508"/>
      <c r="CC51" s="508"/>
      <c r="CD51" s="508"/>
      <c r="CE51" s="508"/>
      <c r="CF51" s="508"/>
      <c r="CG51" s="508"/>
      <c r="CH51" s="508"/>
      <c r="CI51" s="508"/>
      <c r="CJ51" s="508"/>
      <c r="CK51" s="508"/>
      <c r="CL51" s="508"/>
      <c r="CM51" s="508"/>
      <c r="CN51" s="508"/>
      <c r="CO51" s="508"/>
      <c r="CP51" s="508"/>
      <c r="CQ51" s="508"/>
      <c r="CR51" s="508"/>
      <c r="CS51" s="508"/>
      <c r="CT51" s="508"/>
      <c r="CU51" s="508"/>
      <c r="CV51" s="508"/>
      <c r="CW51" s="509"/>
      <c r="CX51" s="547" t="s">
        <v>117</v>
      </c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6"/>
      <c r="DJ51" s="268">
        <v>1358385</v>
      </c>
      <c r="DK51" s="157">
        <v>1014769</v>
      </c>
      <c r="DL51" s="397">
        <v>1015568</v>
      </c>
    </row>
    <row r="52" spans="1:116" x14ac:dyDescent="0.2"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6"/>
      <c r="N52" s="428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471"/>
      <c r="BR52" s="471"/>
      <c r="BS52" s="471"/>
      <c r="BT52" s="471"/>
      <c r="BU52" s="471"/>
      <c r="BV52" s="471"/>
      <c r="BW52" s="471"/>
      <c r="BX52" s="471"/>
      <c r="BY52" s="471"/>
      <c r="BZ52" s="471"/>
      <c r="CA52" s="471"/>
      <c r="CB52" s="471"/>
      <c r="CC52" s="471"/>
      <c r="CD52" s="471"/>
      <c r="CE52" s="471"/>
      <c r="CF52" s="471"/>
      <c r="CG52" s="471"/>
      <c r="CH52" s="471"/>
      <c r="CI52" s="471"/>
      <c r="CJ52" s="471"/>
      <c r="CK52" s="471"/>
      <c r="CL52" s="471"/>
      <c r="CM52" s="471"/>
      <c r="CN52" s="471"/>
      <c r="CO52" s="471"/>
      <c r="CP52" s="471"/>
      <c r="CQ52" s="471"/>
      <c r="CR52" s="471"/>
      <c r="CS52" s="471"/>
      <c r="CT52" s="471"/>
      <c r="CU52" s="471"/>
      <c r="CV52" s="471"/>
      <c r="CW52" s="472"/>
      <c r="CX52" s="464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6"/>
      <c r="DJ52" s="254"/>
      <c r="DK52" s="158"/>
      <c r="DL52" s="159"/>
    </row>
    <row r="53" spans="1:116" ht="13.5" customHeight="1" thickBot="1" x14ac:dyDescent="0.25">
      <c r="B53" s="461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8"/>
      <c r="N53" s="442"/>
      <c r="O53" s="530" t="s">
        <v>218</v>
      </c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30"/>
      <c r="BF53" s="530"/>
      <c r="BG53" s="530"/>
      <c r="BH53" s="530"/>
      <c r="BI53" s="530"/>
      <c r="BJ53" s="530"/>
      <c r="BK53" s="530"/>
      <c r="BL53" s="530"/>
      <c r="BM53" s="530"/>
      <c r="BN53" s="530"/>
      <c r="BO53" s="530"/>
      <c r="BP53" s="530"/>
      <c r="BQ53" s="530"/>
      <c r="BR53" s="530"/>
      <c r="BS53" s="530"/>
      <c r="BT53" s="530"/>
      <c r="BU53" s="530"/>
      <c r="BV53" s="530"/>
      <c r="BW53" s="530"/>
      <c r="BX53" s="530"/>
      <c r="BY53" s="530"/>
      <c r="BZ53" s="530"/>
      <c r="CA53" s="530"/>
      <c r="CB53" s="530"/>
      <c r="CC53" s="530"/>
      <c r="CD53" s="530"/>
      <c r="CE53" s="530"/>
      <c r="CF53" s="530"/>
      <c r="CG53" s="530"/>
      <c r="CH53" s="530"/>
      <c r="CI53" s="530"/>
      <c r="CJ53" s="530"/>
      <c r="CK53" s="530"/>
      <c r="CL53" s="530"/>
      <c r="CM53" s="530"/>
      <c r="CN53" s="530"/>
      <c r="CO53" s="530"/>
      <c r="CP53" s="530"/>
      <c r="CQ53" s="530"/>
      <c r="CR53" s="530"/>
      <c r="CS53" s="530"/>
      <c r="CT53" s="530"/>
      <c r="CU53" s="530"/>
      <c r="CV53" s="530"/>
      <c r="CW53" s="531"/>
      <c r="CX53" s="539" t="s">
        <v>118</v>
      </c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8"/>
      <c r="DJ53" s="269">
        <v>529981</v>
      </c>
      <c r="DK53" s="160">
        <v>489885</v>
      </c>
      <c r="DL53" s="398">
        <v>530760</v>
      </c>
    </row>
    <row r="54" spans="1:116" ht="13.5" customHeight="1" thickBot="1" x14ac:dyDescent="0.25">
      <c r="A54" s="23" t="s">
        <v>106</v>
      </c>
      <c r="B54" s="451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3"/>
      <c r="N54" s="443"/>
      <c r="O54" s="495" t="s">
        <v>219</v>
      </c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  <c r="AW54" s="495"/>
      <c r="AX54" s="495"/>
      <c r="AY54" s="495"/>
      <c r="AZ54" s="495"/>
      <c r="BA54" s="495"/>
      <c r="BB54" s="495"/>
      <c r="BC54" s="495"/>
      <c r="BD54" s="495"/>
      <c r="BE54" s="495"/>
      <c r="BF54" s="495"/>
      <c r="BG54" s="495"/>
      <c r="BH54" s="495"/>
      <c r="BI54" s="495"/>
      <c r="BJ54" s="495"/>
      <c r="BK54" s="495"/>
      <c r="BL54" s="495"/>
      <c r="BM54" s="495"/>
      <c r="BN54" s="495"/>
      <c r="BO54" s="495"/>
      <c r="BP54" s="495"/>
      <c r="BQ54" s="495"/>
      <c r="BR54" s="495"/>
      <c r="BS54" s="495"/>
      <c r="BT54" s="495"/>
      <c r="BU54" s="495"/>
      <c r="BV54" s="495"/>
      <c r="BW54" s="495"/>
      <c r="BX54" s="495"/>
      <c r="BY54" s="495"/>
      <c r="BZ54" s="495"/>
      <c r="CA54" s="495"/>
      <c r="CB54" s="495"/>
      <c r="CC54" s="495"/>
      <c r="CD54" s="495"/>
      <c r="CE54" s="495"/>
      <c r="CF54" s="495"/>
      <c r="CG54" s="495"/>
      <c r="CH54" s="495"/>
      <c r="CI54" s="495"/>
      <c r="CJ54" s="495"/>
      <c r="CK54" s="495"/>
      <c r="CL54" s="495"/>
      <c r="CM54" s="495"/>
      <c r="CN54" s="495"/>
      <c r="CO54" s="495"/>
      <c r="CP54" s="495"/>
      <c r="CQ54" s="495"/>
      <c r="CR54" s="495"/>
      <c r="CS54" s="495"/>
      <c r="CT54" s="495"/>
      <c r="CU54" s="495"/>
      <c r="CV54" s="495"/>
      <c r="CW54" s="496"/>
      <c r="CX54" s="538" t="s">
        <v>82</v>
      </c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3"/>
      <c r="DJ54" s="270">
        <f>DJ22+DJ25+DJ32+DJ40+DJ44+DJ51+DJ53+DJ28+DJ30</f>
        <v>93872488</v>
      </c>
      <c r="DK54" s="161">
        <f>DK22+DK25+DK32+DK40+DK44+DK51+DK53+DK28+DK30</f>
        <v>92173001</v>
      </c>
      <c r="DL54" s="162">
        <f>DL22+DL25+DL32+DL40+DL44+DL51+DL53+DL28+DL30</f>
        <v>88529587</v>
      </c>
    </row>
    <row r="55" spans="1:116" ht="14.25" customHeight="1" x14ac:dyDescent="0.2">
      <c r="B55" s="541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90"/>
      <c r="N55" s="19"/>
      <c r="O55" s="542" t="s">
        <v>221</v>
      </c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2"/>
      <c r="BR55" s="542"/>
      <c r="BS55" s="542"/>
      <c r="BT55" s="542"/>
      <c r="BU55" s="542"/>
      <c r="BV55" s="542"/>
      <c r="BW55" s="542"/>
      <c r="BX55" s="542"/>
      <c r="BY55" s="542"/>
      <c r="BZ55" s="542"/>
      <c r="CA55" s="542"/>
      <c r="CB55" s="542"/>
      <c r="CC55" s="542"/>
      <c r="CD55" s="542"/>
      <c r="CE55" s="542"/>
      <c r="CF55" s="542"/>
      <c r="CG55" s="542"/>
      <c r="CH55" s="542"/>
      <c r="CI55" s="542"/>
      <c r="CJ55" s="542"/>
      <c r="CK55" s="542"/>
      <c r="CL55" s="542"/>
      <c r="CM55" s="542"/>
      <c r="CN55" s="542"/>
      <c r="CO55" s="542"/>
      <c r="CP55" s="542"/>
      <c r="CQ55" s="542"/>
      <c r="CR55" s="542"/>
      <c r="CS55" s="542"/>
      <c r="CT55" s="542"/>
      <c r="CU55" s="542"/>
      <c r="CV55" s="542"/>
      <c r="CW55" s="543"/>
      <c r="CX55" s="540" t="s">
        <v>18</v>
      </c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90"/>
      <c r="DJ55" s="271"/>
      <c r="DK55" s="71"/>
      <c r="DL55" s="72"/>
    </row>
    <row r="56" spans="1:116" ht="14.25" customHeight="1" x14ac:dyDescent="0.2">
      <c r="B56" s="544" t="s">
        <v>101</v>
      </c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5"/>
      <c r="N56" s="372"/>
      <c r="O56" s="545" t="s">
        <v>222</v>
      </c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545"/>
      <c r="BL56" s="545"/>
      <c r="BM56" s="545"/>
      <c r="BN56" s="545"/>
      <c r="BO56" s="545"/>
      <c r="BP56" s="545"/>
      <c r="BQ56" s="545"/>
      <c r="BR56" s="545"/>
      <c r="BS56" s="545"/>
      <c r="BT56" s="545"/>
      <c r="BU56" s="545"/>
      <c r="BV56" s="545"/>
      <c r="BW56" s="545"/>
      <c r="BX56" s="545"/>
      <c r="BY56" s="545"/>
      <c r="BZ56" s="545"/>
      <c r="CA56" s="545"/>
      <c r="CB56" s="545"/>
      <c r="CC56" s="545"/>
      <c r="CD56" s="545"/>
      <c r="CE56" s="545"/>
      <c r="CF56" s="545"/>
      <c r="CG56" s="545"/>
      <c r="CH56" s="545"/>
      <c r="CI56" s="545"/>
      <c r="CJ56" s="545"/>
      <c r="CK56" s="545"/>
      <c r="CL56" s="545"/>
      <c r="CM56" s="545"/>
      <c r="CN56" s="545"/>
      <c r="CO56" s="545"/>
      <c r="CP56" s="545"/>
      <c r="CQ56" s="545"/>
      <c r="CR56" s="545"/>
      <c r="CS56" s="545"/>
      <c r="CT56" s="545"/>
      <c r="CU56" s="545"/>
      <c r="CV56" s="545"/>
      <c r="CW56" s="546"/>
      <c r="CX56" s="493"/>
      <c r="CY56" s="484"/>
      <c r="CZ56" s="484"/>
      <c r="DA56" s="484"/>
      <c r="DB56" s="484"/>
      <c r="DC56" s="484"/>
      <c r="DD56" s="484"/>
      <c r="DE56" s="484"/>
      <c r="DF56" s="484"/>
      <c r="DG56" s="484"/>
      <c r="DH56" s="484"/>
      <c r="DI56" s="485"/>
      <c r="DJ56" s="379">
        <f>SUM(DJ57:DJ61)</f>
        <v>2135358</v>
      </c>
      <c r="DK56" s="163">
        <f>SUM(DK57:DK61)</f>
        <v>1744087</v>
      </c>
      <c r="DL56" s="164">
        <f>SUM(DL57:DL61)</f>
        <v>1990889</v>
      </c>
    </row>
    <row r="57" spans="1:116" ht="12.75" customHeight="1" x14ac:dyDescent="0.2">
      <c r="A57" s="23" t="s">
        <v>105</v>
      </c>
      <c r="B57" s="537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6"/>
      <c r="N57" s="366"/>
      <c r="O57" s="508" t="s">
        <v>223</v>
      </c>
      <c r="P57" s="508"/>
      <c r="Q57" s="508"/>
      <c r="R57" s="508"/>
      <c r="S57" s="508"/>
      <c r="T57" s="508"/>
      <c r="U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  <c r="AG57" s="508"/>
      <c r="AH57" s="508"/>
      <c r="AI57" s="508"/>
      <c r="AJ57" s="508"/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  <c r="AX57" s="508"/>
      <c r="AY57" s="508"/>
      <c r="AZ57" s="508"/>
      <c r="BA57" s="508"/>
      <c r="BB57" s="508"/>
      <c r="BC57" s="508"/>
      <c r="BD57" s="508"/>
      <c r="BE57" s="508"/>
      <c r="BF57" s="508"/>
      <c r="BG57" s="508"/>
      <c r="BH57" s="508"/>
      <c r="BI57" s="508"/>
      <c r="BJ57" s="508"/>
      <c r="BK57" s="508"/>
      <c r="BL57" s="508"/>
      <c r="BM57" s="508"/>
      <c r="BN57" s="508"/>
      <c r="BO57" s="508"/>
      <c r="BP57" s="508"/>
      <c r="BQ57" s="508"/>
      <c r="BR57" s="508"/>
      <c r="BS57" s="508"/>
      <c r="BT57" s="508"/>
      <c r="BU57" s="508"/>
      <c r="BV57" s="508"/>
      <c r="BW57" s="508"/>
      <c r="BX57" s="508"/>
      <c r="BY57" s="508"/>
      <c r="BZ57" s="508"/>
      <c r="CA57" s="508"/>
      <c r="CB57" s="508"/>
      <c r="CC57" s="508"/>
      <c r="CD57" s="508"/>
      <c r="CE57" s="508"/>
      <c r="CF57" s="508"/>
      <c r="CG57" s="508"/>
      <c r="CH57" s="508"/>
      <c r="CI57" s="508"/>
      <c r="CJ57" s="508"/>
      <c r="CK57" s="508"/>
      <c r="CL57" s="508"/>
      <c r="CM57" s="508"/>
      <c r="CN57" s="508"/>
      <c r="CO57" s="508"/>
      <c r="CP57" s="508"/>
      <c r="CQ57" s="508"/>
      <c r="CR57" s="508"/>
      <c r="CS57" s="508"/>
      <c r="CT57" s="508"/>
      <c r="CU57" s="508"/>
      <c r="CV57" s="508"/>
      <c r="CW57" s="509"/>
      <c r="CX57" s="464" t="s">
        <v>81</v>
      </c>
      <c r="CY57" s="465"/>
      <c r="CZ57" s="465"/>
      <c r="DA57" s="465"/>
      <c r="DB57" s="465"/>
      <c r="DC57" s="465"/>
      <c r="DD57" s="465"/>
      <c r="DE57" s="465"/>
      <c r="DF57" s="465"/>
      <c r="DG57" s="465"/>
      <c r="DH57" s="465"/>
      <c r="DI57" s="466"/>
      <c r="DJ57" s="251">
        <v>2135358</v>
      </c>
      <c r="DK57" s="148">
        <v>1744087</v>
      </c>
      <c r="DL57" s="31">
        <v>1990889</v>
      </c>
    </row>
    <row r="58" spans="1:116" ht="12.75" customHeight="1" x14ac:dyDescent="0.2">
      <c r="B58" s="503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6"/>
      <c r="N58" s="366"/>
      <c r="O58" s="508" t="s">
        <v>224</v>
      </c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8"/>
      <c r="AY58" s="508"/>
      <c r="AZ58" s="508"/>
      <c r="BA58" s="508"/>
      <c r="BB58" s="508"/>
      <c r="BC58" s="508"/>
      <c r="BD58" s="508"/>
      <c r="BE58" s="508"/>
      <c r="BF58" s="508"/>
      <c r="BG58" s="508"/>
      <c r="BH58" s="508"/>
      <c r="BI58" s="508"/>
      <c r="BJ58" s="508"/>
      <c r="BK58" s="508"/>
      <c r="BL58" s="508"/>
      <c r="BM58" s="508"/>
      <c r="BN58" s="508"/>
      <c r="BO58" s="508"/>
      <c r="BP58" s="508"/>
      <c r="BQ58" s="508"/>
      <c r="BR58" s="508"/>
      <c r="BS58" s="508"/>
      <c r="BT58" s="508"/>
      <c r="BU58" s="508"/>
      <c r="BV58" s="508"/>
      <c r="BW58" s="508"/>
      <c r="BX58" s="508"/>
      <c r="BY58" s="508"/>
      <c r="BZ58" s="508"/>
      <c r="CA58" s="508"/>
      <c r="CB58" s="508"/>
      <c r="CC58" s="508"/>
      <c r="CD58" s="508"/>
      <c r="CE58" s="508"/>
      <c r="CF58" s="508"/>
      <c r="CG58" s="508"/>
      <c r="CH58" s="508"/>
      <c r="CI58" s="508"/>
      <c r="CJ58" s="508"/>
      <c r="CK58" s="508"/>
      <c r="CL58" s="508"/>
      <c r="CM58" s="508"/>
      <c r="CN58" s="508"/>
      <c r="CO58" s="508"/>
      <c r="CP58" s="508"/>
      <c r="CQ58" s="508"/>
      <c r="CR58" s="508"/>
      <c r="CS58" s="508"/>
      <c r="CT58" s="508"/>
      <c r="CU58" s="508"/>
      <c r="CV58" s="508"/>
      <c r="CW58" s="509"/>
      <c r="CX58" s="464" t="s">
        <v>108</v>
      </c>
      <c r="CY58" s="465"/>
      <c r="CZ58" s="465"/>
      <c r="DA58" s="465"/>
      <c r="DB58" s="465"/>
      <c r="DC58" s="465"/>
      <c r="DD58" s="465"/>
      <c r="DE58" s="465"/>
      <c r="DF58" s="465"/>
      <c r="DG58" s="465"/>
      <c r="DH58" s="465"/>
      <c r="DI58" s="466"/>
      <c r="DJ58" s="251"/>
      <c r="DK58" s="148">
        <v>0</v>
      </c>
      <c r="DL58" s="31">
        <v>0</v>
      </c>
    </row>
    <row r="59" spans="1:116" ht="12.75" customHeight="1" x14ac:dyDescent="0.2">
      <c r="B59" s="464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6"/>
      <c r="N59" s="366"/>
      <c r="O59" s="508" t="s">
        <v>225</v>
      </c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08"/>
      <c r="BM59" s="508"/>
      <c r="BN59" s="508"/>
      <c r="BO59" s="508"/>
      <c r="BP59" s="508"/>
      <c r="BQ59" s="508"/>
      <c r="BR59" s="508"/>
      <c r="BS59" s="508"/>
      <c r="BT59" s="508"/>
      <c r="BU59" s="508"/>
      <c r="BV59" s="508"/>
      <c r="BW59" s="508"/>
      <c r="BX59" s="508"/>
      <c r="BY59" s="508"/>
      <c r="BZ59" s="508"/>
      <c r="CA59" s="508"/>
      <c r="CB59" s="508"/>
      <c r="CC59" s="508"/>
      <c r="CD59" s="508"/>
      <c r="CE59" s="508"/>
      <c r="CF59" s="508"/>
      <c r="CG59" s="508"/>
      <c r="CH59" s="508"/>
      <c r="CI59" s="508"/>
      <c r="CJ59" s="508"/>
      <c r="CK59" s="508"/>
      <c r="CL59" s="508"/>
      <c r="CM59" s="508"/>
      <c r="CN59" s="508"/>
      <c r="CO59" s="508"/>
      <c r="CP59" s="508"/>
      <c r="CQ59" s="508"/>
      <c r="CR59" s="508"/>
      <c r="CS59" s="508"/>
      <c r="CT59" s="508"/>
      <c r="CU59" s="508"/>
      <c r="CV59" s="508"/>
      <c r="CW59" s="509"/>
      <c r="CX59" s="464" t="s">
        <v>80</v>
      </c>
      <c r="CY59" s="465"/>
      <c r="CZ59" s="465"/>
      <c r="DA59" s="465"/>
      <c r="DB59" s="465"/>
      <c r="DC59" s="465"/>
      <c r="DD59" s="465"/>
      <c r="DE59" s="465"/>
      <c r="DF59" s="465"/>
      <c r="DG59" s="465"/>
      <c r="DH59" s="465"/>
      <c r="DI59" s="466"/>
      <c r="DJ59" s="251"/>
      <c r="DK59" s="148">
        <v>0</v>
      </c>
      <c r="DL59" s="31">
        <v>0</v>
      </c>
    </row>
    <row r="60" spans="1:116" ht="12.75" customHeight="1" x14ac:dyDescent="0.2">
      <c r="B60" s="464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6"/>
      <c r="N60" s="366"/>
      <c r="O60" s="508" t="s">
        <v>226</v>
      </c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8"/>
      <c r="AY60" s="508"/>
      <c r="AZ60" s="508"/>
      <c r="BA60" s="508"/>
      <c r="BB60" s="508"/>
      <c r="BC60" s="508"/>
      <c r="BD60" s="508"/>
      <c r="BE60" s="508"/>
      <c r="BF60" s="508"/>
      <c r="BG60" s="508"/>
      <c r="BH60" s="508"/>
      <c r="BI60" s="508"/>
      <c r="BJ60" s="508"/>
      <c r="BK60" s="508"/>
      <c r="BL60" s="508"/>
      <c r="BM60" s="508"/>
      <c r="BN60" s="508"/>
      <c r="BO60" s="508"/>
      <c r="BP60" s="508"/>
      <c r="BQ60" s="508"/>
      <c r="BR60" s="508"/>
      <c r="BS60" s="508"/>
      <c r="BT60" s="508"/>
      <c r="BU60" s="508"/>
      <c r="BV60" s="508"/>
      <c r="BW60" s="508"/>
      <c r="BX60" s="508"/>
      <c r="BY60" s="508"/>
      <c r="BZ60" s="508"/>
      <c r="CA60" s="508"/>
      <c r="CB60" s="508"/>
      <c r="CC60" s="508"/>
      <c r="CD60" s="508"/>
      <c r="CE60" s="508"/>
      <c r="CF60" s="508"/>
      <c r="CG60" s="508"/>
      <c r="CH60" s="508"/>
      <c r="CI60" s="508"/>
      <c r="CJ60" s="508"/>
      <c r="CK60" s="508"/>
      <c r="CL60" s="508"/>
      <c r="CM60" s="508"/>
      <c r="CN60" s="508"/>
      <c r="CO60" s="508"/>
      <c r="CP60" s="508"/>
      <c r="CQ60" s="508"/>
      <c r="CR60" s="508"/>
      <c r="CS60" s="508"/>
      <c r="CT60" s="508"/>
      <c r="CU60" s="508"/>
      <c r="CV60" s="508"/>
      <c r="CW60" s="509"/>
      <c r="CX60" s="464" t="s">
        <v>79</v>
      </c>
      <c r="CY60" s="465"/>
      <c r="CZ60" s="465"/>
      <c r="DA60" s="465"/>
      <c r="DB60" s="465"/>
      <c r="DC60" s="465"/>
      <c r="DD60" s="465"/>
      <c r="DE60" s="465"/>
      <c r="DF60" s="465"/>
      <c r="DG60" s="465"/>
      <c r="DH60" s="465"/>
      <c r="DI60" s="466"/>
      <c r="DJ60" s="251"/>
      <c r="DK60" s="148">
        <v>0</v>
      </c>
      <c r="DL60" s="31">
        <v>0</v>
      </c>
    </row>
    <row r="61" spans="1:116" ht="14.25" customHeight="1" x14ac:dyDescent="0.2">
      <c r="B61" s="464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6"/>
      <c r="N61" s="365"/>
      <c r="O61" s="508" t="s">
        <v>227</v>
      </c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8"/>
      <c r="AN61" s="508"/>
      <c r="AO61" s="508"/>
      <c r="AP61" s="508"/>
      <c r="AQ61" s="508"/>
      <c r="AR61" s="508"/>
      <c r="AS61" s="508"/>
      <c r="AT61" s="508"/>
      <c r="AU61" s="508"/>
      <c r="AV61" s="508"/>
      <c r="AW61" s="508"/>
      <c r="AX61" s="508"/>
      <c r="AY61" s="508"/>
      <c r="AZ61" s="508"/>
      <c r="BA61" s="508"/>
      <c r="BB61" s="508"/>
      <c r="BC61" s="508"/>
      <c r="BD61" s="508"/>
      <c r="BE61" s="508"/>
      <c r="BF61" s="508"/>
      <c r="BG61" s="508"/>
      <c r="BH61" s="508"/>
      <c r="BI61" s="508"/>
      <c r="BJ61" s="508"/>
      <c r="BK61" s="508"/>
      <c r="BL61" s="508"/>
      <c r="BM61" s="508"/>
      <c r="BN61" s="508"/>
      <c r="BO61" s="508"/>
      <c r="BP61" s="508"/>
      <c r="BQ61" s="508"/>
      <c r="BR61" s="508"/>
      <c r="BS61" s="508"/>
      <c r="BT61" s="508"/>
      <c r="BU61" s="508"/>
      <c r="BV61" s="508"/>
      <c r="BW61" s="508"/>
      <c r="BX61" s="508"/>
      <c r="BY61" s="508"/>
      <c r="BZ61" s="508"/>
      <c r="CA61" s="508"/>
      <c r="CB61" s="508"/>
      <c r="CC61" s="508"/>
      <c r="CD61" s="508"/>
      <c r="CE61" s="508"/>
      <c r="CF61" s="508"/>
      <c r="CG61" s="508"/>
      <c r="CH61" s="508"/>
      <c r="CI61" s="508"/>
      <c r="CJ61" s="508"/>
      <c r="CK61" s="508"/>
      <c r="CL61" s="508"/>
      <c r="CM61" s="508"/>
      <c r="CN61" s="508"/>
      <c r="CO61" s="508"/>
      <c r="CP61" s="508"/>
      <c r="CQ61" s="508"/>
      <c r="CR61" s="508"/>
      <c r="CS61" s="508"/>
      <c r="CT61" s="508"/>
      <c r="CU61" s="508"/>
      <c r="CV61" s="508"/>
      <c r="CW61" s="509"/>
      <c r="CX61" s="464" t="s">
        <v>78</v>
      </c>
      <c r="CY61" s="465"/>
      <c r="CZ61" s="465"/>
      <c r="DA61" s="465"/>
      <c r="DB61" s="465"/>
      <c r="DC61" s="465"/>
      <c r="DD61" s="465"/>
      <c r="DE61" s="465"/>
      <c r="DF61" s="465"/>
      <c r="DG61" s="465"/>
      <c r="DH61" s="465"/>
      <c r="DI61" s="466"/>
      <c r="DJ61" s="251"/>
      <c r="DK61" s="148">
        <v>0</v>
      </c>
      <c r="DL61" s="31">
        <v>0</v>
      </c>
    </row>
    <row r="62" spans="1:116" x14ac:dyDescent="0.2">
      <c r="B62" s="464"/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6"/>
      <c r="N62" s="3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1"/>
      <c r="CV62" s="471"/>
      <c r="CW62" s="472"/>
      <c r="CX62" s="464"/>
      <c r="CY62" s="465"/>
      <c r="CZ62" s="465"/>
      <c r="DA62" s="465"/>
      <c r="DB62" s="465"/>
      <c r="DC62" s="465"/>
      <c r="DD62" s="465"/>
      <c r="DE62" s="465"/>
      <c r="DF62" s="465"/>
      <c r="DG62" s="465"/>
      <c r="DH62" s="465"/>
      <c r="DI62" s="466"/>
      <c r="DJ62" s="267"/>
      <c r="DK62" s="151"/>
      <c r="DL62" s="77"/>
    </row>
    <row r="63" spans="1:116" ht="12.75" customHeight="1" x14ac:dyDescent="0.2">
      <c r="B63" s="464"/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6"/>
      <c r="N63" s="371"/>
      <c r="O63" s="508" t="s">
        <v>228</v>
      </c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  <c r="BH63" s="508"/>
      <c r="BI63" s="508"/>
      <c r="BJ63" s="508"/>
      <c r="BK63" s="508"/>
      <c r="BL63" s="508"/>
      <c r="BM63" s="508"/>
      <c r="BN63" s="508"/>
      <c r="BO63" s="508"/>
      <c r="BP63" s="508"/>
      <c r="BQ63" s="508"/>
      <c r="BR63" s="508"/>
      <c r="BS63" s="508"/>
      <c r="BT63" s="508"/>
      <c r="BU63" s="508"/>
      <c r="BV63" s="508"/>
      <c r="BW63" s="508"/>
      <c r="BX63" s="508"/>
      <c r="BY63" s="508"/>
      <c r="BZ63" s="508"/>
      <c r="CA63" s="508"/>
      <c r="CB63" s="508"/>
      <c r="CC63" s="508"/>
      <c r="CD63" s="508"/>
      <c r="CE63" s="508"/>
      <c r="CF63" s="508"/>
      <c r="CG63" s="508"/>
      <c r="CH63" s="508"/>
      <c r="CI63" s="508"/>
      <c r="CJ63" s="508"/>
      <c r="CK63" s="508"/>
      <c r="CL63" s="508"/>
      <c r="CM63" s="508"/>
      <c r="CN63" s="508"/>
      <c r="CO63" s="508"/>
      <c r="CP63" s="508"/>
      <c r="CQ63" s="508"/>
      <c r="CR63" s="508"/>
      <c r="CS63" s="508"/>
      <c r="CT63" s="508"/>
      <c r="CU63" s="508"/>
      <c r="CV63" s="508"/>
      <c r="CW63" s="509"/>
      <c r="CX63" s="464" t="s">
        <v>17</v>
      </c>
      <c r="CY63" s="465"/>
      <c r="CZ63" s="465"/>
      <c r="DA63" s="465"/>
      <c r="DB63" s="465"/>
      <c r="DC63" s="465"/>
      <c r="DD63" s="465"/>
      <c r="DE63" s="465"/>
      <c r="DF63" s="465"/>
      <c r="DG63" s="465"/>
      <c r="DH63" s="465"/>
      <c r="DI63" s="466"/>
      <c r="DJ63" s="251">
        <v>394146</v>
      </c>
      <c r="DK63" s="148">
        <v>19389</v>
      </c>
      <c r="DL63" s="31">
        <v>1952</v>
      </c>
    </row>
    <row r="64" spans="1:116" x14ac:dyDescent="0.2">
      <c r="B64" s="464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6"/>
      <c r="N64" s="3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471"/>
      <c r="BQ64" s="471"/>
      <c r="BR64" s="471"/>
      <c r="BS64" s="471"/>
      <c r="BT64" s="471"/>
      <c r="BU64" s="471"/>
      <c r="BV64" s="471"/>
      <c r="BW64" s="471"/>
      <c r="BX64" s="471"/>
      <c r="BY64" s="471"/>
      <c r="BZ64" s="471"/>
      <c r="CA64" s="471"/>
      <c r="CB64" s="471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1"/>
      <c r="CN64" s="471"/>
      <c r="CO64" s="471"/>
      <c r="CP64" s="471"/>
      <c r="CQ64" s="471"/>
      <c r="CR64" s="471"/>
      <c r="CS64" s="471"/>
      <c r="CT64" s="471"/>
      <c r="CU64" s="471"/>
      <c r="CV64" s="471"/>
      <c r="CW64" s="472"/>
      <c r="CX64" s="464"/>
      <c r="CY64" s="465"/>
      <c r="CZ64" s="465"/>
      <c r="DA64" s="465"/>
      <c r="DB64" s="465"/>
      <c r="DC64" s="465"/>
      <c r="DD64" s="465"/>
      <c r="DE64" s="465"/>
      <c r="DF64" s="465"/>
      <c r="DG64" s="465"/>
      <c r="DH64" s="465"/>
      <c r="DI64" s="466"/>
      <c r="DJ64" s="267"/>
      <c r="DK64" s="151"/>
      <c r="DL64" s="77"/>
    </row>
    <row r="65" spans="2:116" ht="12.75" customHeight="1" x14ac:dyDescent="0.2">
      <c r="B65" s="464" t="s">
        <v>102</v>
      </c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6"/>
      <c r="N65" s="371"/>
      <c r="O65" s="508" t="s">
        <v>229</v>
      </c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  <c r="AP65" s="508"/>
      <c r="AQ65" s="508"/>
      <c r="AR65" s="508"/>
      <c r="AS65" s="508"/>
      <c r="AT65" s="508"/>
      <c r="AU65" s="508"/>
      <c r="AV65" s="508"/>
      <c r="AW65" s="508"/>
      <c r="AX65" s="508"/>
      <c r="AY65" s="508"/>
      <c r="AZ65" s="508"/>
      <c r="BA65" s="508"/>
      <c r="BB65" s="508"/>
      <c r="BC65" s="508"/>
      <c r="BD65" s="508"/>
      <c r="BE65" s="508"/>
      <c r="BF65" s="508"/>
      <c r="BG65" s="508"/>
      <c r="BH65" s="508"/>
      <c r="BI65" s="508"/>
      <c r="BJ65" s="508"/>
      <c r="BK65" s="508"/>
      <c r="BL65" s="508"/>
      <c r="BM65" s="508"/>
      <c r="BN65" s="508"/>
      <c r="BO65" s="508"/>
      <c r="BP65" s="508"/>
      <c r="BQ65" s="508"/>
      <c r="BR65" s="508"/>
      <c r="BS65" s="508"/>
      <c r="BT65" s="508"/>
      <c r="BU65" s="508"/>
      <c r="BV65" s="508"/>
      <c r="BW65" s="508"/>
      <c r="BX65" s="508"/>
      <c r="BY65" s="508"/>
      <c r="BZ65" s="508"/>
      <c r="CA65" s="508"/>
      <c r="CB65" s="508"/>
      <c r="CC65" s="508"/>
      <c r="CD65" s="508"/>
      <c r="CE65" s="508"/>
      <c r="CF65" s="508"/>
      <c r="CG65" s="508"/>
      <c r="CH65" s="508"/>
      <c r="CI65" s="508"/>
      <c r="CJ65" s="508"/>
      <c r="CK65" s="508"/>
      <c r="CL65" s="508"/>
      <c r="CM65" s="508"/>
      <c r="CN65" s="508"/>
      <c r="CO65" s="508"/>
      <c r="CP65" s="508"/>
      <c r="CQ65" s="508"/>
      <c r="CR65" s="508"/>
      <c r="CS65" s="508"/>
      <c r="CT65" s="508"/>
      <c r="CU65" s="508"/>
      <c r="CV65" s="508"/>
      <c r="CW65" s="509"/>
      <c r="CX65" s="534" t="s">
        <v>16</v>
      </c>
      <c r="CY65" s="535"/>
      <c r="CZ65" s="535"/>
      <c r="DA65" s="535"/>
      <c r="DB65" s="535"/>
      <c r="DC65" s="535"/>
      <c r="DD65" s="535"/>
      <c r="DE65" s="535"/>
      <c r="DF65" s="535"/>
      <c r="DG65" s="535"/>
      <c r="DH65" s="535"/>
      <c r="DI65" s="536"/>
      <c r="DJ65" s="267">
        <f>DJ67+DJ73</f>
        <v>17889870</v>
      </c>
      <c r="DK65" s="151">
        <f>DK67+DK73</f>
        <v>16713561</v>
      </c>
      <c r="DL65" s="77">
        <f>DL67+DL73</f>
        <v>13024838</v>
      </c>
    </row>
    <row r="66" spans="2:116" x14ac:dyDescent="0.2">
      <c r="B66" s="464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6"/>
      <c r="N66" s="371"/>
      <c r="O66" s="471" t="s">
        <v>230</v>
      </c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1"/>
      <c r="CB66" s="471"/>
      <c r="CC66" s="471"/>
      <c r="CD66" s="471"/>
      <c r="CE66" s="471"/>
      <c r="CF66" s="471"/>
      <c r="CG66" s="471"/>
      <c r="CH66" s="471"/>
      <c r="CI66" s="471"/>
      <c r="CJ66" s="471"/>
      <c r="CK66" s="471"/>
      <c r="CL66" s="471"/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2"/>
      <c r="CX66" s="534"/>
      <c r="CY66" s="535"/>
      <c r="CZ66" s="535"/>
      <c r="DA66" s="535"/>
      <c r="DB66" s="535"/>
      <c r="DC66" s="535"/>
      <c r="DD66" s="535"/>
      <c r="DE66" s="535"/>
      <c r="DF66" s="535"/>
      <c r="DG66" s="535"/>
      <c r="DH66" s="535"/>
      <c r="DI66" s="536"/>
      <c r="DJ66" s="267"/>
      <c r="DK66" s="151"/>
      <c r="DL66" s="77"/>
    </row>
    <row r="67" spans="2:116" ht="12.75" customHeight="1" x14ac:dyDescent="0.2">
      <c r="B67" s="464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6"/>
      <c r="N67" s="371"/>
      <c r="O67" s="471" t="s">
        <v>231</v>
      </c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471"/>
      <c r="BQ67" s="471"/>
      <c r="BR67" s="471"/>
      <c r="BS67" s="471"/>
      <c r="BT67" s="471"/>
      <c r="BU67" s="471"/>
      <c r="BV67" s="471"/>
      <c r="BW67" s="471"/>
      <c r="BX67" s="471"/>
      <c r="BY67" s="471"/>
      <c r="BZ67" s="471"/>
      <c r="CA67" s="471"/>
      <c r="CB67" s="471"/>
      <c r="CC67" s="471"/>
      <c r="CD67" s="471"/>
      <c r="CE67" s="471"/>
      <c r="CF67" s="471"/>
      <c r="CG67" s="471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2"/>
      <c r="CX67" s="534" t="s">
        <v>77</v>
      </c>
      <c r="CY67" s="535"/>
      <c r="CZ67" s="535"/>
      <c r="DA67" s="535"/>
      <c r="DB67" s="535"/>
      <c r="DC67" s="535"/>
      <c r="DD67" s="535"/>
      <c r="DE67" s="535"/>
      <c r="DF67" s="535"/>
      <c r="DG67" s="535"/>
      <c r="DH67" s="535"/>
      <c r="DI67" s="536"/>
      <c r="DJ67" s="267">
        <v>22541</v>
      </c>
      <c r="DK67" s="151">
        <v>22629</v>
      </c>
      <c r="DL67" s="77">
        <f>SUM(DL68:DL71)</f>
        <v>23437</v>
      </c>
    </row>
    <row r="68" spans="2:116" ht="12.75" customHeight="1" x14ac:dyDescent="0.2">
      <c r="B68" s="464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6"/>
      <c r="N68" s="365"/>
      <c r="O68" s="471" t="s">
        <v>232</v>
      </c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  <c r="BI68" s="471"/>
      <c r="BJ68" s="471"/>
      <c r="BK68" s="471"/>
      <c r="BL68" s="471"/>
      <c r="BM68" s="471"/>
      <c r="BN68" s="471"/>
      <c r="BO68" s="471"/>
      <c r="BP68" s="471"/>
      <c r="BQ68" s="471"/>
      <c r="BR68" s="471"/>
      <c r="BS68" s="471"/>
      <c r="BT68" s="471"/>
      <c r="BU68" s="471"/>
      <c r="BV68" s="471"/>
      <c r="BW68" s="471"/>
      <c r="BX68" s="471"/>
      <c r="BY68" s="471"/>
      <c r="BZ68" s="471"/>
      <c r="CA68" s="471"/>
      <c r="CB68" s="471"/>
      <c r="CC68" s="471"/>
      <c r="CD68" s="471"/>
      <c r="CE68" s="471"/>
      <c r="CF68" s="471"/>
      <c r="CG68" s="471"/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2"/>
      <c r="CX68" s="534" t="s">
        <v>76</v>
      </c>
      <c r="CY68" s="535"/>
      <c r="CZ68" s="535"/>
      <c r="DA68" s="535"/>
      <c r="DB68" s="535"/>
      <c r="DC68" s="535"/>
      <c r="DD68" s="535"/>
      <c r="DE68" s="535"/>
      <c r="DF68" s="535"/>
      <c r="DG68" s="535"/>
      <c r="DH68" s="535"/>
      <c r="DI68" s="536"/>
      <c r="DJ68" s="251">
        <v>13382</v>
      </c>
      <c r="DK68" s="148">
        <v>9081</v>
      </c>
      <c r="DL68" s="31">
        <v>7699</v>
      </c>
    </row>
    <row r="69" spans="2:116" ht="12.75" customHeight="1" x14ac:dyDescent="0.2">
      <c r="B69" s="464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6"/>
      <c r="N69" s="365"/>
      <c r="O69" s="471" t="s">
        <v>233</v>
      </c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471"/>
      <c r="BQ69" s="471"/>
      <c r="BR69" s="471"/>
      <c r="BS69" s="471"/>
      <c r="BT69" s="471"/>
      <c r="BU69" s="471"/>
      <c r="BV69" s="471"/>
      <c r="BW69" s="471"/>
      <c r="BX69" s="471"/>
      <c r="BY69" s="471"/>
      <c r="BZ69" s="471"/>
      <c r="CA69" s="471"/>
      <c r="CB69" s="471"/>
      <c r="CC69" s="471"/>
      <c r="CD69" s="471"/>
      <c r="CE69" s="471"/>
      <c r="CF69" s="471"/>
      <c r="CG69" s="471"/>
      <c r="CH69" s="471"/>
      <c r="CI69" s="471"/>
      <c r="CJ69" s="471"/>
      <c r="CK69" s="471"/>
      <c r="CL69" s="471"/>
      <c r="CM69" s="471"/>
      <c r="CN69" s="471"/>
      <c r="CO69" s="471"/>
      <c r="CP69" s="471"/>
      <c r="CQ69" s="471"/>
      <c r="CR69" s="471"/>
      <c r="CS69" s="471"/>
      <c r="CT69" s="471"/>
      <c r="CU69" s="471"/>
      <c r="CV69" s="471"/>
      <c r="CW69" s="472"/>
      <c r="CX69" s="534" t="s">
        <v>75</v>
      </c>
      <c r="CY69" s="535"/>
      <c r="CZ69" s="535"/>
      <c r="DA69" s="535"/>
      <c r="DB69" s="535"/>
      <c r="DC69" s="535"/>
      <c r="DD69" s="535"/>
      <c r="DE69" s="535"/>
      <c r="DF69" s="535"/>
      <c r="DG69" s="535"/>
      <c r="DH69" s="535"/>
      <c r="DI69" s="536"/>
      <c r="DJ69" s="251"/>
      <c r="DK69" s="148">
        <v>0</v>
      </c>
      <c r="DL69" s="31">
        <v>0</v>
      </c>
    </row>
    <row r="70" spans="2:116" ht="12.75" customHeight="1" x14ac:dyDescent="0.2">
      <c r="B70" s="464"/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6"/>
      <c r="N70" s="365"/>
      <c r="O70" s="471" t="s">
        <v>234</v>
      </c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2"/>
      <c r="CX70" s="534" t="s">
        <v>74</v>
      </c>
      <c r="CY70" s="535"/>
      <c r="CZ70" s="535"/>
      <c r="DA70" s="535"/>
      <c r="DB70" s="535"/>
      <c r="DC70" s="535"/>
      <c r="DD70" s="535"/>
      <c r="DE70" s="535"/>
      <c r="DF70" s="535"/>
      <c r="DG70" s="535"/>
      <c r="DH70" s="535"/>
      <c r="DI70" s="536"/>
      <c r="DJ70" s="251">
        <v>3471</v>
      </c>
      <c r="DK70" s="148">
        <v>7319</v>
      </c>
      <c r="DL70" s="31">
        <v>5303</v>
      </c>
    </row>
    <row r="71" spans="2:116" ht="12.75" customHeight="1" x14ac:dyDescent="0.2">
      <c r="B71" s="464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6"/>
      <c r="N71" s="365"/>
      <c r="O71" s="471" t="s">
        <v>235</v>
      </c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  <c r="BK71" s="471"/>
      <c r="BL71" s="471"/>
      <c r="BM71" s="471"/>
      <c r="BN71" s="471"/>
      <c r="BO71" s="471"/>
      <c r="BP71" s="471"/>
      <c r="BQ71" s="471"/>
      <c r="BR71" s="471"/>
      <c r="BS71" s="471"/>
      <c r="BT71" s="471"/>
      <c r="BU71" s="471"/>
      <c r="BV71" s="471"/>
      <c r="BW71" s="471"/>
      <c r="BX71" s="471"/>
      <c r="BY71" s="471"/>
      <c r="BZ71" s="471"/>
      <c r="CA71" s="471"/>
      <c r="CB71" s="471"/>
      <c r="CC71" s="471"/>
      <c r="CD71" s="471"/>
      <c r="CE71" s="471"/>
      <c r="CF71" s="471"/>
      <c r="CG71" s="471"/>
      <c r="CH71" s="471"/>
      <c r="CI71" s="471"/>
      <c r="CJ71" s="471"/>
      <c r="CK71" s="471"/>
      <c r="CL71" s="471"/>
      <c r="CM71" s="471"/>
      <c r="CN71" s="471"/>
      <c r="CO71" s="471"/>
      <c r="CP71" s="471"/>
      <c r="CQ71" s="471"/>
      <c r="CR71" s="471"/>
      <c r="CS71" s="471"/>
      <c r="CT71" s="471"/>
      <c r="CU71" s="471"/>
      <c r="CV71" s="471"/>
      <c r="CW71" s="472"/>
      <c r="CX71" s="534" t="s">
        <v>73</v>
      </c>
      <c r="CY71" s="535"/>
      <c r="CZ71" s="535"/>
      <c r="DA71" s="535"/>
      <c r="DB71" s="535"/>
      <c r="DC71" s="535"/>
      <c r="DD71" s="535"/>
      <c r="DE71" s="535"/>
      <c r="DF71" s="535"/>
      <c r="DG71" s="535"/>
      <c r="DH71" s="535"/>
      <c r="DI71" s="536"/>
      <c r="DJ71" s="251">
        <v>5688</v>
      </c>
      <c r="DK71" s="148">
        <v>6229</v>
      </c>
      <c r="DL71" s="31">
        <v>10435</v>
      </c>
    </row>
    <row r="72" spans="2:116" x14ac:dyDescent="0.2">
      <c r="B72" s="464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6"/>
      <c r="N72" s="3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471"/>
      <c r="BI72" s="471"/>
      <c r="BJ72" s="471"/>
      <c r="BK72" s="471"/>
      <c r="BL72" s="471"/>
      <c r="BM72" s="471"/>
      <c r="BN72" s="471"/>
      <c r="BO72" s="471"/>
      <c r="BP72" s="471"/>
      <c r="BQ72" s="471"/>
      <c r="BR72" s="471"/>
      <c r="BS72" s="471"/>
      <c r="BT72" s="471"/>
      <c r="BU72" s="471"/>
      <c r="BV72" s="471"/>
      <c r="BW72" s="471"/>
      <c r="BX72" s="471"/>
      <c r="BY72" s="471"/>
      <c r="BZ72" s="471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1"/>
      <c r="CN72" s="471"/>
      <c r="CO72" s="471"/>
      <c r="CP72" s="471"/>
      <c r="CQ72" s="471"/>
      <c r="CR72" s="471"/>
      <c r="CS72" s="471"/>
      <c r="CT72" s="471"/>
      <c r="CU72" s="471"/>
      <c r="CV72" s="471"/>
      <c r="CW72" s="472"/>
      <c r="CX72" s="534"/>
      <c r="CY72" s="535"/>
      <c r="CZ72" s="535"/>
      <c r="DA72" s="535"/>
      <c r="DB72" s="535"/>
      <c r="DC72" s="535"/>
      <c r="DD72" s="535"/>
      <c r="DE72" s="535"/>
      <c r="DF72" s="535"/>
      <c r="DG72" s="535"/>
      <c r="DH72" s="535"/>
      <c r="DI72" s="536"/>
      <c r="DJ72" s="267"/>
      <c r="DK72" s="151"/>
      <c r="DL72" s="77"/>
    </row>
    <row r="73" spans="2:116" ht="12.75" customHeight="1" x14ac:dyDescent="0.2">
      <c r="B73" s="464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6"/>
      <c r="N73" s="30"/>
      <c r="O73" s="471" t="s">
        <v>236</v>
      </c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2"/>
      <c r="CX73" s="534" t="s">
        <v>72</v>
      </c>
      <c r="CY73" s="535"/>
      <c r="CZ73" s="535"/>
      <c r="DA73" s="535"/>
      <c r="DB73" s="535"/>
      <c r="DC73" s="535"/>
      <c r="DD73" s="535"/>
      <c r="DE73" s="535"/>
      <c r="DF73" s="535"/>
      <c r="DG73" s="535"/>
      <c r="DH73" s="535"/>
      <c r="DI73" s="536"/>
      <c r="DJ73" s="267">
        <f>SUM(DJ74:DJ79)</f>
        <v>17867329</v>
      </c>
      <c r="DK73" s="151">
        <f>SUM(DK74:DK79)</f>
        <v>16690932</v>
      </c>
      <c r="DL73" s="77">
        <f>SUM(DL74:DL79)</f>
        <v>13001401</v>
      </c>
    </row>
    <row r="74" spans="2:116" ht="12.75" customHeight="1" x14ac:dyDescent="0.2">
      <c r="B74" s="464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6"/>
      <c r="N74" s="366"/>
      <c r="O74" s="471" t="s">
        <v>232</v>
      </c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2"/>
      <c r="CX74" s="534" t="s">
        <v>71</v>
      </c>
      <c r="CY74" s="535"/>
      <c r="CZ74" s="535"/>
      <c r="DA74" s="535"/>
      <c r="DB74" s="535"/>
      <c r="DC74" s="535"/>
      <c r="DD74" s="535"/>
      <c r="DE74" s="535"/>
      <c r="DF74" s="535"/>
      <c r="DG74" s="535"/>
      <c r="DH74" s="535"/>
      <c r="DI74" s="536"/>
      <c r="DJ74" s="251">
        <v>14001347</v>
      </c>
      <c r="DK74" s="148">
        <v>13892943</v>
      </c>
      <c r="DL74" s="31">
        <v>11065331</v>
      </c>
    </row>
    <row r="75" spans="2:116" ht="12.75" customHeight="1" x14ac:dyDescent="0.2">
      <c r="B75" s="464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6"/>
      <c r="N75" s="365"/>
      <c r="O75" s="471" t="s">
        <v>233</v>
      </c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2"/>
      <c r="CX75" s="464" t="s">
        <v>70</v>
      </c>
      <c r="CY75" s="465"/>
      <c r="CZ75" s="465"/>
      <c r="DA75" s="465"/>
      <c r="DB75" s="465"/>
      <c r="DC75" s="465"/>
      <c r="DD75" s="465"/>
      <c r="DE75" s="465"/>
      <c r="DF75" s="465"/>
      <c r="DG75" s="465"/>
      <c r="DH75" s="465"/>
      <c r="DI75" s="466"/>
      <c r="DJ75" s="251"/>
      <c r="DK75" s="148">
        <v>0</v>
      </c>
      <c r="DL75" s="31">
        <v>0</v>
      </c>
    </row>
    <row r="76" spans="2:116" ht="12.75" customHeight="1" x14ac:dyDescent="0.2">
      <c r="B76" s="464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6"/>
      <c r="N76" s="365"/>
      <c r="O76" s="471" t="s">
        <v>237</v>
      </c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1"/>
      <c r="BA76" s="471"/>
      <c r="BB76" s="471"/>
      <c r="BC76" s="471"/>
      <c r="BD76" s="471"/>
      <c r="BE76" s="471"/>
      <c r="BF76" s="471"/>
      <c r="BG76" s="471"/>
      <c r="BH76" s="471"/>
      <c r="BI76" s="471"/>
      <c r="BJ76" s="471"/>
      <c r="BK76" s="471"/>
      <c r="BL76" s="471"/>
      <c r="BM76" s="471"/>
      <c r="BN76" s="471"/>
      <c r="BO76" s="471"/>
      <c r="BP76" s="471"/>
      <c r="BQ76" s="471"/>
      <c r="BR76" s="471"/>
      <c r="BS76" s="471"/>
      <c r="BT76" s="471"/>
      <c r="BU76" s="471"/>
      <c r="BV76" s="471"/>
      <c r="BW76" s="471"/>
      <c r="BX76" s="471"/>
      <c r="BY76" s="471"/>
      <c r="BZ76" s="471"/>
      <c r="CA76" s="471"/>
      <c r="CB76" s="471"/>
      <c r="CC76" s="471"/>
      <c r="CD76" s="471"/>
      <c r="CE76" s="471"/>
      <c r="CF76" s="471"/>
      <c r="CG76" s="471"/>
      <c r="CH76" s="471"/>
      <c r="CI76" s="471"/>
      <c r="CJ76" s="471"/>
      <c r="CK76" s="471"/>
      <c r="CL76" s="471"/>
      <c r="CM76" s="471"/>
      <c r="CN76" s="471"/>
      <c r="CO76" s="471"/>
      <c r="CP76" s="471"/>
      <c r="CQ76" s="471"/>
      <c r="CR76" s="471"/>
      <c r="CS76" s="471"/>
      <c r="CT76" s="471"/>
      <c r="CU76" s="471"/>
      <c r="CV76" s="471"/>
      <c r="CW76" s="472"/>
      <c r="CX76" s="464" t="s">
        <v>69</v>
      </c>
      <c r="CY76" s="465"/>
      <c r="CZ76" s="465"/>
      <c r="DA76" s="465"/>
      <c r="DB76" s="465"/>
      <c r="DC76" s="465"/>
      <c r="DD76" s="465"/>
      <c r="DE76" s="465"/>
      <c r="DF76" s="465"/>
      <c r="DG76" s="465"/>
      <c r="DH76" s="465"/>
      <c r="DI76" s="466"/>
      <c r="DJ76" s="251"/>
      <c r="DK76" s="148">
        <v>0</v>
      </c>
      <c r="DL76" s="31">
        <v>0</v>
      </c>
    </row>
    <row r="77" spans="2:116" ht="12.75" customHeight="1" x14ac:dyDescent="0.2">
      <c r="B77" s="464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6"/>
      <c r="N77" s="365"/>
      <c r="O77" s="471" t="s">
        <v>238</v>
      </c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  <c r="BA77" s="471"/>
      <c r="BB77" s="471"/>
      <c r="BC77" s="471"/>
      <c r="BD77" s="471"/>
      <c r="BE77" s="471"/>
      <c r="BF77" s="471"/>
      <c r="BG77" s="471"/>
      <c r="BH77" s="471"/>
      <c r="BI77" s="471"/>
      <c r="BJ77" s="471"/>
      <c r="BK77" s="471"/>
      <c r="BL77" s="471"/>
      <c r="BM77" s="471"/>
      <c r="BN77" s="471"/>
      <c r="BO77" s="471"/>
      <c r="BP77" s="471"/>
      <c r="BQ77" s="471"/>
      <c r="BR77" s="471"/>
      <c r="BS77" s="471"/>
      <c r="BT77" s="471"/>
      <c r="BU77" s="471"/>
      <c r="BV77" s="471"/>
      <c r="BW77" s="471"/>
      <c r="BX77" s="471"/>
      <c r="BY77" s="471"/>
      <c r="BZ77" s="471"/>
      <c r="CA77" s="471"/>
      <c r="CB77" s="471"/>
      <c r="CC77" s="471"/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1"/>
      <c r="CO77" s="471"/>
      <c r="CP77" s="471"/>
      <c r="CQ77" s="471"/>
      <c r="CR77" s="471"/>
      <c r="CS77" s="471"/>
      <c r="CT77" s="471"/>
      <c r="CU77" s="471"/>
      <c r="CV77" s="471"/>
      <c r="CW77" s="472"/>
      <c r="CX77" s="464" t="s">
        <v>68</v>
      </c>
      <c r="CY77" s="465"/>
      <c r="CZ77" s="465"/>
      <c r="DA77" s="465"/>
      <c r="DB77" s="465"/>
      <c r="DC77" s="465"/>
      <c r="DD77" s="465"/>
      <c r="DE77" s="465"/>
      <c r="DF77" s="465"/>
      <c r="DG77" s="465"/>
      <c r="DH77" s="465"/>
      <c r="DI77" s="466"/>
      <c r="DJ77" s="251"/>
      <c r="DK77" s="148">
        <v>0</v>
      </c>
      <c r="DL77" s="31">
        <v>0</v>
      </c>
    </row>
    <row r="78" spans="2:116" ht="12.75" customHeight="1" x14ac:dyDescent="0.2">
      <c r="B78" s="464"/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6"/>
      <c r="N78" s="365"/>
      <c r="O78" s="471" t="s">
        <v>234</v>
      </c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  <c r="BA78" s="471"/>
      <c r="BB78" s="471"/>
      <c r="BC78" s="471"/>
      <c r="BD78" s="471"/>
      <c r="BE78" s="471"/>
      <c r="BF78" s="471"/>
      <c r="BG78" s="471"/>
      <c r="BH78" s="471"/>
      <c r="BI78" s="471"/>
      <c r="BJ78" s="471"/>
      <c r="BK78" s="471"/>
      <c r="BL78" s="471"/>
      <c r="BM78" s="471"/>
      <c r="BN78" s="471"/>
      <c r="BO78" s="471"/>
      <c r="BP78" s="471"/>
      <c r="BQ78" s="471"/>
      <c r="BR78" s="471"/>
      <c r="BS78" s="471"/>
      <c r="BT78" s="471"/>
      <c r="BU78" s="471"/>
      <c r="BV78" s="471"/>
      <c r="BW78" s="471"/>
      <c r="BX78" s="471"/>
      <c r="BY78" s="471"/>
      <c r="BZ78" s="471"/>
      <c r="CA78" s="471"/>
      <c r="CB78" s="471"/>
      <c r="CC78" s="471"/>
      <c r="CD78" s="471"/>
      <c r="CE78" s="471"/>
      <c r="CF78" s="471"/>
      <c r="CG78" s="471"/>
      <c r="CH78" s="471"/>
      <c r="CI78" s="471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2"/>
      <c r="CX78" s="464" t="s">
        <v>67</v>
      </c>
      <c r="CY78" s="465"/>
      <c r="CZ78" s="465"/>
      <c r="DA78" s="465"/>
      <c r="DB78" s="465"/>
      <c r="DC78" s="465"/>
      <c r="DD78" s="465"/>
      <c r="DE78" s="465"/>
      <c r="DF78" s="465"/>
      <c r="DG78" s="465"/>
      <c r="DH78" s="465"/>
      <c r="DI78" s="466"/>
      <c r="DJ78" s="251">
        <v>313945</v>
      </c>
      <c r="DK78" s="148">
        <v>424842</v>
      </c>
      <c r="DL78" s="31">
        <v>166283</v>
      </c>
    </row>
    <row r="79" spans="2:116" ht="12.75" customHeight="1" x14ac:dyDescent="0.2">
      <c r="B79" s="464"/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6"/>
      <c r="N79" s="365"/>
      <c r="O79" s="471" t="s">
        <v>235</v>
      </c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  <c r="BA79" s="471"/>
      <c r="BB79" s="471"/>
      <c r="BC79" s="471"/>
      <c r="BD79" s="471"/>
      <c r="BE79" s="471"/>
      <c r="BF79" s="471"/>
      <c r="BG79" s="471"/>
      <c r="BH79" s="471"/>
      <c r="BI79" s="471"/>
      <c r="BJ79" s="471"/>
      <c r="BK79" s="471"/>
      <c r="BL79" s="471"/>
      <c r="BM79" s="471"/>
      <c r="BN79" s="471"/>
      <c r="BO79" s="471"/>
      <c r="BP79" s="471"/>
      <c r="BQ79" s="471"/>
      <c r="BR79" s="471"/>
      <c r="BS79" s="471"/>
      <c r="BT79" s="471"/>
      <c r="BU79" s="471"/>
      <c r="BV79" s="471"/>
      <c r="BW79" s="471"/>
      <c r="BX79" s="471"/>
      <c r="BY79" s="471"/>
      <c r="BZ79" s="471"/>
      <c r="CA79" s="471"/>
      <c r="CB79" s="471"/>
      <c r="CC79" s="471"/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1"/>
      <c r="CO79" s="471"/>
      <c r="CP79" s="471"/>
      <c r="CQ79" s="471"/>
      <c r="CR79" s="471"/>
      <c r="CS79" s="471"/>
      <c r="CT79" s="471"/>
      <c r="CU79" s="471"/>
      <c r="CV79" s="471"/>
      <c r="CW79" s="472"/>
      <c r="CX79" s="464" t="s">
        <v>66</v>
      </c>
      <c r="CY79" s="465"/>
      <c r="CZ79" s="465"/>
      <c r="DA79" s="465"/>
      <c r="DB79" s="465"/>
      <c r="DC79" s="465"/>
      <c r="DD79" s="465"/>
      <c r="DE79" s="465"/>
      <c r="DF79" s="465"/>
      <c r="DG79" s="465"/>
      <c r="DH79" s="465"/>
      <c r="DI79" s="466"/>
      <c r="DJ79" s="251">
        <v>3552037</v>
      </c>
      <c r="DK79" s="251">
        <v>2373147</v>
      </c>
      <c r="DL79" s="31">
        <v>1769787</v>
      </c>
    </row>
    <row r="80" spans="2:116" x14ac:dyDescent="0.2">
      <c r="B80" s="464"/>
      <c r="C80" s="465"/>
      <c r="D80" s="465"/>
      <c r="E80" s="465"/>
      <c r="F80" s="465"/>
      <c r="G80" s="465"/>
      <c r="H80" s="465"/>
      <c r="I80" s="465"/>
      <c r="J80" s="465"/>
      <c r="K80" s="465"/>
      <c r="L80" s="465"/>
      <c r="M80" s="466"/>
      <c r="N80" s="3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1"/>
      <c r="BG80" s="471"/>
      <c r="BH80" s="471"/>
      <c r="BI80" s="471"/>
      <c r="BJ80" s="471"/>
      <c r="BK80" s="471"/>
      <c r="BL80" s="471"/>
      <c r="BM80" s="471"/>
      <c r="BN80" s="471"/>
      <c r="BO80" s="471"/>
      <c r="BP80" s="471"/>
      <c r="BQ80" s="471"/>
      <c r="BR80" s="471"/>
      <c r="BS80" s="471"/>
      <c r="BT80" s="471"/>
      <c r="BU80" s="471"/>
      <c r="BV80" s="471"/>
      <c r="BW80" s="471"/>
      <c r="BX80" s="471"/>
      <c r="BY80" s="471"/>
      <c r="BZ80" s="471"/>
      <c r="CA80" s="471"/>
      <c r="CB80" s="471"/>
      <c r="CC80" s="471"/>
      <c r="CD80" s="471"/>
      <c r="CE80" s="471"/>
      <c r="CF80" s="471"/>
      <c r="CG80" s="471"/>
      <c r="CH80" s="471"/>
      <c r="CI80" s="471"/>
      <c r="CJ80" s="471"/>
      <c r="CK80" s="471"/>
      <c r="CL80" s="471"/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2"/>
      <c r="CX80" s="464"/>
      <c r="CY80" s="465"/>
      <c r="CZ80" s="465"/>
      <c r="DA80" s="465"/>
      <c r="DB80" s="465"/>
      <c r="DC80" s="465"/>
      <c r="DD80" s="465"/>
      <c r="DE80" s="465"/>
      <c r="DF80" s="465"/>
      <c r="DG80" s="465"/>
      <c r="DH80" s="465"/>
      <c r="DI80" s="466"/>
      <c r="DJ80" s="267"/>
      <c r="DK80" s="151"/>
      <c r="DL80" s="77"/>
    </row>
    <row r="81" spans="1:120" ht="12.75" customHeight="1" x14ac:dyDescent="0.2">
      <c r="B81" s="464" t="s">
        <v>65</v>
      </c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6"/>
      <c r="N81" s="365"/>
      <c r="O81" s="471" t="s">
        <v>239</v>
      </c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2"/>
      <c r="CX81" s="464" t="s">
        <v>64</v>
      </c>
      <c r="CY81" s="465"/>
      <c r="CZ81" s="465"/>
      <c r="DA81" s="465"/>
      <c r="DB81" s="465"/>
      <c r="DC81" s="465"/>
      <c r="DD81" s="465"/>
      <c r="DE81" s="465"/>
      <c r="DF81" s="465"/>
      <c r="DG81" s="465"/>
      <c r="DH81" s="465"/>
      <c r="DI81" s="466"/>
      <c r="DJ81" s="267">
        <f>SUM(DJ82:DJ83)</f>
        <v>0</v>
      </c>
      <c r="DK81" s="151">
        <f>SUM(DK82:DK83)</f>
        <v>0</v>
      </c>
      <c r="DL81" s="77">
        <f>SUM(DL82:DL83)</f>
        <v>0</v>
      </c>
    </row>
    <row r="82" spans="1:120" ht="12.75" customHeight="1" x14ac:dyDescent="0.2">
      <c r="B82" s="464"/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6"/>
      <c r="N82" s="371"/>
      <c r="O82" s="471" t="s">
        <v>240</v>
      </c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  <c r="BK82" s="471"/>
      <c r="BL82" s="471"/>
      <c r="BM82" s="471"/>
      <c r="BN82" s="471"/>
      <c r="BO82" s="471"/>
      <c r="BP82" s="471"/>
      <c r="BQ82" s="471"/>
      <c r="BR82" s="471"/>
      <c r="BS82" s="471"/>
      <c r="BT82" s="471"/>
      <c r="BU82" s="471"/>
      <c r="BV82" s="471"/>
      <c r="BW82" s="471"/>
      <c r="BX82" s="471"/>
      <c r="BY82" s="471"/>
      <c r="BZ82" s="471"/>
      <c r="CA82" s="471"/>
      <c r="CB82" s="471"/>
      <c r="CC82" s="471"/>
      <c r="CD82" s="471"/>
      <c r="CE82" s="471"/>
      <c r="CF82" s="471"/>
      <c r="CG82" s="471"/>
      <c r="CH82" s="471"/>
      <c r="CI82" s="471"/>
      <c r="CJ82" s="471"/>
      <c r="CK82" s="471"/>
      <c r="CL82" s="471"/>
      <c r="CM82" s="471"/>
      <c r="CN82" s="471"/>
      <c r="CO82" s="471"/>
      <c r="CP82" s="471"/>
      <c r="CQ82" s="471"/>
      <c r="CR82" s="471"/>
      <c r="CS82" s="471"/>
      <c r="CT82" s="471"/>
      <c r="CU82" s="471"/>
      <c r="CV82" s="471"/>
      <c r="CW82" s="472"/>
      <c r="CX82" s="464" t="s">
        <v>63</v>
      </c>
      <c r="CY82" s="465"/>
      <c r="CZ82" s="465"/>
      <c r="DA82" s="465"/>
      <c r="DB82" s="465"/>
      <c r="DC82" s="465"/>
      <c r="DD82" s="465"/>
      <c r="DE82" s="465"/>
      <c r="DF82" s="465"/>
      <c r="DG82" s="465"/>
      <c r="DH82" s="465"/>
      <c r="DI82" s="466"/>
      <c r="DJ82" s="272"/>
      <c r="DK82" s="148"/>
      <c r="DL82" s="31"/>
    </row>
    <row r="83" spans="1:120" ht="12.75" customHeight="1" x14ac:dyDescent="0.2">
      <c r="B83" s="464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6"/>
      <c r="N83" s="371"/>
      <c r="O83" s="471" t="s">
        <v>241</v>
      </c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1"/>
      <c r="CC83" s="471"/>
      <c r="CD83" s="471"/>
      <c r="CE83" s="471"/>
      <c r="CF83" s="471"/>
      <c r="CG83" s="471"/>
      <c r="CH83" s="471"/>
      <c r="CI83" s="471"/>
      <c r="CJ83" s="471"/>
      <c r="CK83" s="471"/>
      <c r="CL83" s="471"/>
      <c r="CM83" s="471"/>
      <c r="CN83" s="471"/>
      <c r="CO83" s="471"/>
      <c r="CP83" s="471"/>
      <c r="CQ83" s="471"/>
      <c r="CR83" s="471"/>
      <c r="CS83" s="471"/>
      <c r="CT83" s="471"/>
      <c r="CU83" s="471"/>
      <c r="CV83" s="471"/>
      <c r="CW83" s="472"/>
      <c r="CX83" s="464" t="s">
        <v>62</v>
      </c>
      <c r="CY83" s="465"/>
      <c r="CZ83" s="465"/>
      <c r="DA83" s="465"/>
      <c r="DB83" s="465"/>
      <c r="DC83" s="465"/>
      <c r="DD83" s="465"/>
      <c r="DE83" s="465"/>
      <c r="DF83" s="465"/>
      <c r="DG83" s="465"/>
      <c r="DH83" s="465"/>
      <c r="DI83" s="466"/>
      <c r="DJ83" s="251"/>
      <c r="DK83" s="251">
        <v>0</v>
      </c>
      <c r="DL83" s="31"/>
    </row>
    <row r="84" spans="1:120" x14ac:dyDescent="0.2">
      <c r="B84" s="464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6"/>
      <c r="N84" s="3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1"/>
      <c r="BY84" s="471"/>
      <c r="BZ84" s="471"/>
      <c r="CA84" s="471"/>
      <c r="CB84" s="471"/>
      <c r="CC84" s="471"/>
      <c r="CD84" s="471"/>
      <c r="CE84" s="471"/>
      <c r="CF84" s="471"/>
      <c r="CG84" s="471"/>
      <c r="CH84" s="471"/>
      <c r="CI84" s="471"/>
      <c r="CJ84" s="471"/>
      <c r="CK84" s="471"/>
      <c r="CL84" s="471"/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2"/>
      <c r="CX84" s="464"/>
      <c r="CY84" s="465"/>
      <c r="CZ84" s="465"/>
      <c r="DA84" s="465"/>
      <c r="DB84" s="465"/>
      <c r="DC84" s="465"/>
      <c r="DD84" s="465"/>
      <c r="DE84" s="465"/>
      <c r="DF84" s="465"/>
      <c r="DG84" s="465"/>
      <c r="DH84" s="465"/>
      <c r="DI84" s="466"/>
      <c r="DJ84" s="267"/>
      <c r="DK84" s="151"/>
      <c r="DL84" s="77"/>
    </row>
    <row r="85" spans="1:120" ht="12.75" customHeight="1" x14ac:dyDescent="0.2">
      <c r="B85" s="464" t="s">
        <v>220</v>
      </c>
      <c r="C85" s="465"/>
      <c r="D85" s="465"/>
      <c r="E85" s="465"/>
      <c r="F85" s="465"/>
      <c r="G85" s="465"/>
      <c r="H85" s="465"/>
      <c r="I85" s="465"/>
      <c r="J85" s="465"/>
      <c r="K85" s="465"/>
      <c r="L85" s="465"/>
      <c r="M85" s="466"/>
      <c r="N85" s="371"/>
      <c r="O85" s="471" t="s">
        <v>242</v>
      </c>
      <c r="P85" s="471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71"/>
      <c r="BJ85" s="471"/>
      <c r="BK85" s="471"/>
      <c r="BL85" s="471"/>
      <c r="BM85" s="471"/>
      <c r="BN85" s="471"/>
      <c r="BO85" s="471"/>
      <c r="BP85" s="471"/>
      <c r="BQ85" s="471"/>
      <c r="BR85" s="471"/>
      <c r="BS85" s="471"/>
      <c r="BT85" s="471"/>
      <c r="BU85" s="471"/>
      <c r="BV85" s="471"/>
      <c r="BW85" s="471"/>
      <c r="BX85" s="471"/>
      <c r="BY85" s="471"/>
      <c r="BZ85" s="471"/>
      <c r="CA85" s="471"/>
      <c r="CB85" s="471"/>
      <c r="CC85" s="471"/>
      <c r="CD85" s="471"/>
      <c r="CE85" s="471"/>
      <c r="CF85" s="471"/>
      <c r="CG85" s="471"/>
      <c r="CH85" s="471"/>
      <c r="CI85" s="471"/>
      <c r="CJ85" s="471"/>
      <c r="CK85" s="471"/>
      <c r="CL85" s="471"/>
      <c r="CM85" s="471"/>
      <c r="CN85" s="471"/>
      <c r="CO85" s="471"/>
      <c r="CP85" s="471"/>
      <c r="CQ85" s="471"/>
      <c r="CR85" s="471"/>
      <c r="CS85" s="471"/>
      <c r="CT85" s="471"/>
      <c r="CU85" s="471"/>
      <c r="CV85" s="471"/>
      <c r="CW85" s="472"/>
      <c r="CX85" s="476" t="s">
        <v>15</v>
      </c>
      <c r="CY85" s="465"/>
      <c r="CZ85" s="465"/>
      <c r="DA85" s="465"/>
      <c r="DB85" s="465"/>
      <c r="DC85" s="465"/>
      <c r="DD85" s="465"/>
      <c r="DE85" s="465"/>
      <c r="DF85" s="465"/>
      <c r="DG85" s="465"/>
      <c r="DH85" s="465"/>
      <c r="DI85" s="466"/>
      <c r="DJ85" s="267">
        <f>SUM(DJ86:DJ89)</f>
        <v>1834332</v>
      </c>
      <c r="DK85" s="151">
        <f>SUM(DK86:DK89)</f>
        <v>367344</v>
      </c>
      <c r="DL85" s="77">
        <f>SUM(DL86:DL89)</f>
        <v>1030417</v>
      </c>
    </row>
    <row r="86" spans="1:120" ht="12.75" customHeight="1" x14ac:dyDescent="0.2">
      <c r="B86" s="464"/>
      <c r="C86" s="465"/>
      <c r="D86" s="465"/>
      <c r="E86" s="465"/>
      <c r="F86" s="465"/>
      <c r="G86" s="465"/>
      <c r="H86" s="465"/>
      <c r="I86" s="465"/>
      <c r="J86" s="465"/>
      <c r="K86" s="465"/>
      <c r="L86" s="465"/>
      <c r="M86" s="466"/>
      <c r="N86" s="371"/>
      <c r="O86" s="471" t="s">
        <v>243</v>
      </c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1"/>
      <c r="BY86" s="471"/>
      <c r="BZ86" s="471"/>
      <c r="CA86" s="471"/>
      <c r="CB86" s="471"/>
      <c r="CC86" s="471"/>
      <c r="CD86" s="471"/>
      <c r="CE86" s="471"/>
      <c r="CF86" s="471"/>
      <c r="CG86" s="471"/>
      <c r="CH86" s="471"/>
      <c r="CI86" s="471"/>
      <c r="CJ86" s="471"/>
      <c r="CK86" s="471"/>
      <c r="CL86" s="471"/>
      <c r="CM86" s="471"/>
      <c r="CN86" s="471"/>
      <c r="CO86" s="471"/>
      <c r="CP86" s="471"/>
      <c r="CQ86" s="471"/>
      <c r="CR86" s="471"/>
      <c r="CS86" s="471"/>
      <c r="CT86" s="471"/>
      <c r="CU86" s="471"/>
      <c r="CV86" s="471"/>
      <c r="CW86" s="472"/>
      <c r="CX86" s="476" t="s">
        <v>61</v>
      </c>
      <c r="CY86" s="465"/>
      <c r="CZ86" s="465"/>
      <c r="DA86" s="465"/>
      <c r="DB86" s="465"/>
      <c r="DC86" s="465"/>
      <c r="DD86" s="465"/>
      <c r="DE86" s="465"/>
      <c r="DF86" s="465"/>
      <c r="DG86" s="465"/>
      <c r="DH86" s="465"/>
      <c r="DI86" s="466"/>
      <c r="DJ86" s="251"/>
      <c r="DK86" s="148">
        <v>0</v>
      </c>
      <c r="DL86" s="31">
        <v>335</v>
      </c>
    </row>
    <row r="87" spans="1:120" ht="12.75" customHeight="1" x14ac:dyDescent="0.2">
      <c r="B87" s="464"/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6"/>
      <c r="N87" s="371"/>
      <c r="O87" s="471" t="s">
        <v>244</v>
      </c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1"/>
      <c r="BF87" s="471"/>
      <c r="BG87" s="471"/>
      <c r="BH87" s="471"/>
      <c r="BI87" s="471"/>
      <c r="BJ87" s="471"/>
      <c r="BK87" s="471"/>
      <c r="BL87" s="471"/>
      <c r="BM87" s="471"/>
      <c r="BN87" s="471"/>
      <c r="BO87" s="471"/>
      <c r="BP87" s="471"/>
      <c r="BQ87" s="471"/>
      <c r="BR87" s="471"/>
      <c r="BS87" s="471"/>
      <c r="BT87" s="471"/>
      <c r="BU87" s="471"/>
      <c r="BV87" s="471"/>
      <c r="BW87" s="471"/>
      <c r="BX87" s="471"/>
      <c r="BY87" s="471"/>
      <c r="BZ87" s="471"/>
      <c r="CA87" s="471"/>
      <c r="CB87" s="471"/>
      <c r="CC87" s="471"/>
      <c r="CD87" s="471"/>
      <c r="CE87" s="471"/>
      <c r="CF87" s="471"/>
      <c r="CG87" s="471"/>
      <c r="CH87" s="471"/>
      <c r="CI87" s="471"/>
      <c r="CJ87" s="471"/>
      <c r="CK87" s="471"/>
      <c r="CL87" s="471"/>
      <c r="CM87" s="471"/>
      <c r="CN87" s="471"/>
      <c r="CO87" s="471"/>
      <c r="CP87" s="471"/>
      <c r="CQ87" s="471"/>
      <c r="CR87" s="471"/>
      <c r="CS87" s="471"/>
      <c r="CT87" s="471"/>
      <c r="CU87" s="471"/>
      <c r="CV87" s="471"/>
      <c r="CW87" s="472"/>
      <c r="CX87" s="476" t="s">
        <v>60</v>
      </c>
      <c r="CY87" s="465"/>
      <c r="CZ87" s="465"/>
      <c r="DA87" s="465"/>
      <c r="DB87" s="465"/>
      <c r="DC87" s="465"/>
      <c r="DD87" s="465"/>
      <c r="DE87" s="465"/>
      <c r="DF87" s="465"/>
      <c r="DG87" s="465"/>
      <c r="DH87" s="465"/>
      <c r="DI87" s="466"/>
      <c r="DJ87" s="251">
        <v>698208</v>
      </c>
      <c r="DK87" s="148">
        <v>343147</v>
      </c>
      <c r="DL87" s="31">
        <v>1002718</v>
      </c>
    </row>
    <row r="88" spans="1:120" ht="12.75" customHeight="1" x14ac:dyDescent="0.2">
      <c r="B88" s="476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6"/>
      <c r="N88" s="371"/>
      <c r="O88" s="471" t="s">
        <v>245</v>
      </c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1"/>
      <c r="BG88" s="471"/>
      <c r="BH88" s="471"/>
      <c r="BI88" s="471"/>
      <c r="BJ88" s="471"/>
      <c r="BK88" s="471"/>
      <c r="BL88" s="471"/>
      <c r="BM88" s="471"/>
      <c r="BN88" s="471"/>
      <c r="BO88" s="471"/>
      <c r="BP88" s="471"/>
      <c r="BQ88" s="471"/>
      <c r="BR88" s="471"/>
      <c r="BS88" s="471"/>
      <c r="BT88" s="471"/>
      <c r="BU88" s="471"/>
      <c r="BV88" s="471"/>
      <c r="BW88" s="471"/>
      <c r="BX88" s="471"/>
      <c r="BY88" s="471"/>
      <c r="BZ88" s="471"/>
      <c r="CA88" s="471"/>
      <c r="CB88" s="471"/>
      <c r="CC88" s="471"/>
      <c r="CD88" s="471"/>
      <c r="CE88" s="471"/>
      <c r="CF88" s="471"/>
      <c r="CG88" s="471"/>
      <c r="CH88" s="471"/>
      <c r="CI88" s="471"/>
      <c r="CJ88" s="471"/>
      <c r="CK88" s="471"/>
      <c r="CL88" s="471"/>
      <c r="CM88" s="471"/>
      <c r="CN88" s="471"/>
      <c r="CO88" s="471"/>
      <c r="CP88" s="471"/>
      <c r="CQ88" s="471"/>
      <c r="CR88" s="471"/>
      <c r="CS88" s="471"/>
      <c r="CT88" s="471"/>
      <c r="CU88" s="471"/>
      <c r="CV88" s="471"/>
      <c r="CW88" s="472"/>
      <c r="CX88" s="476" t="s">
        <v>59</v>
      </c>
      <c r="CY88" s="465"/>
      <c r="CZ88" s="465"/>
      <c r="DA88" s="465"/>
      <c r="DB88" s="465"/>
      <c r="DC88" s="465"/>
      <c r="DD88" s="465"/>
      <c r="DE88" s="465"/>
      <c r="DF88" s="465"/>
      <c r="DG88" s="465"/>
      <c r="DH88" s="465"/>
      <c r="DI88" s="466"/>
      <c r="DJ88" s="251"/>
      <c r="DK88" s="148"/>
      <c r="DL88" s="31"/>
    </row>
    <row r="89" spans="1:120" ht="12.75" customHeight="1" x14ac:dyDescent="0.2">
      <c r="B89" s="476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6"/>
      <c r="N89" s="365"/>
      <c r="O89" s="471" t="s">
        <v>246</v>
      </c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471"/>
      <c r="BU89" s="471"/>
      <c r="BV89" s="471"/>
      <c r="BW89" s="471"/>
      <c r="BX89" s="471"/>
      <c r="BY89" s="471"/>
      <c r="BZ89" s="471"/>
      <c r="CA89" s="471"/>
      <c r="CB89" s="471"/>
      <c r="CC89" s="471"/>
      <c r="CD89" s="471"/>
      <c r="CE89" s="471"/>
      <c r="CF89" s="471"/>
      <c r="CG89" s="471"/>
      <c r="CH89" s="471"/>
      <c r="CI89" s="471"/>
      <c r="CJ89" s="471"/>
      <c r="CK89" s="471"/>
      <c r="CL89" s="471"/>
      <c r="CM89" s="471"/>
      <c r="CN89" s="471"/>
      <c r="CO89" s="471"/>
      <c r="CP89" s="471"/>
      <c r="CQ89" s="471"/>
      <c r="CR89" s="471"/>
      <c r="CS89" s="471"/>
      <c r="CT89" s="471"/>
      <c r="CU89" s="471"/>
      <c r="CV89" s="471"/>
      <c r="CW89" s="472"/>
      <c r="CX89" s="476" t="s">
        <v>58</v>
      </c>
      <c r="CY89" s="465"/>
      <c r="CZ89" s="465"/>
      <c r="DA89" s="465"/>
      <c r="DB89" s="465"/>
      <c r="DC89" s="465"/>
      <c r="DD89" s="465"/>
      <c r="DE89" s="465"/>
      <c r="DF89" s="465"/>
      <c r="DG89" s="465"/>
      <c r="DH89" s="465"/>
      <c r="DI89" s="466"/>
      <c r="DJ89" s="251">
        <v>1136124</v>
      </c>
      <c r="DK89" s="148">
        <v>24197</v>
      </c>
      <c r="DL89" s="31">
        <v>27364</v>
      </c>
    </row>
    <row r="90" spans="1:120" x14ac:dyDescent="0.2">
      <c r="B90" s="464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6"/>
      <c r="N90" s="3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  <c r="BK90" s="471"/>
      <c r="BL90" s="471"/>
      <c r="BM90" s="471"/>
      <c r="BN90" s="471"/>
      <c r="BO90" s="471"/>
      <c r="BP90" s="471"/>
      <c r="BQ90" s="471"/>
      <c r="BR90" s="471"/>
      <c r="BS90" s="471"/>
      <c r="BT90" s="471"/>
      <c r="BU90" s="471"/>
      <c r="BV90" s="471"/>
      <c r="BW90" s="471"/>
      <c r="BX90" s="471"/>
      <c r="BY90" s="471"/>
      <c r="BZ90" s="471"/>
      <c r="CA90" s="471"/>
      <c r="CB90" s="471"/>
      <c r="CC90" s="471"/>
      <c r="CD90" s="471"/>
      <c r="CE90" s="471"/>
      <c r="CF90" s="471"/>
      <c r="CG90" s="471"/>
      <c r="CH90" s="471"/>
      <c r="CI90" s="471"/>
      <c r="CJ90" s="471"/>
      <c r="CK90" s="471"/>
      <c r="CL90" s="471"/>
      <c r="CM90" s="471"/>
      <c r="CN90" s="471"/>
      <c r="CO90" s="471"/>
      <c r="CP90" s="471"/>
      <c r="CQ90" s="471"/>
      <c r="CR90" s="471"/>
      <c r="CS90" s="471"/>
      <c r="CT90" s="471"/>
      <c r="CU90" s="471"/>
      <c r="CV90" s="471"/>
      <c r="CW90" s="472"/>
      <c r="CX90" s="464"/>
      <c r="CY90" s="465"/>
      <c r="CZ90" s="465"/>
      <c r="DA90" s="465"/>
      <c r="DB90" s="465"/>
      <c r="DC90" s="465"/>
      <c r="DD90" s="465"/>
      <c r="DE90" s="465"/>
      <c r="DF90" s="465"/>
      <c r="DG90" s="465"/>
      <c r="DH90" s="465"/>
      <c r="DI90" s="466"/>
      <c r="DJ90" s="267"/>
      <c r="DK90" s="151"/>
      <c r="DL90" s="77"/>
    </row>
    <row r="91" spans="1:120" s="70" customFormat="1" ht="14.25" customHeight="1" thickBot="1" x14ac:dyDescent="0.25">
      <c r="A91" s="69"/>
      <c r="B91" s="456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8"/>
      <c r="N91" s="370"/>
      <c r="O91" s="530" t="s">
        <v>247</v>
      </c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530"/>
      <c r="AK91" s="530"/>
      <c r="AL91" s="530"/>
      <c r="AM91" s="530"/>
      <c r="AN91" s="530"/>
      <c r="AO91" s="530"/>
      <c r="AP91" s="530"/>
      <c r="AQ91" s="530"/>
      <c r="AR91" s="530"/>
      <c r="AS91" s="530"/>
      <c r="AT91" s="530"/>
      <c r="AU91" s="530"/>
      <c r="AV91" s="530"/>
      <c r="AW91" s="530"/>
      <c r="AX91" s="530"/>
      <c r="AY91" s="530"/>
      <c r="AZ91" s="530"/>
      <c r="BA91" s="530"/>
      <c r="BB91" s="530"/>
      <c r="BC91" s="530"/>
      <c r="BD91" s="530"/>
      <c r="BE91" s="530"/>
      <c r="BF91" s="530"/>
      <c r="BG91" s="530"/>
      <c r="BH91" s="530"/>
      <c r="BI91" s="530"/>
      <c r="BJ91" s="530"/>
      <c r="BK91" s="530"/>
      <c r="BL91" s="530"/>
      <c r="BM91" s="530"/>
      <c r="BN91" s="530"/>
      <c r="BO91" s="530"/>
      <c r="BP91" s="530"/>
      <c r="BQ91" s="530"/>
      <c r="BR91" s="530"/>
      <c r="BS91" s="530"/>
      <c r="BT91" s="530"/>
      <c r="BU91" s="530"/>
      <c r="BV91" s="530"/>
      <c r="BW91" s="530"/>
      <c r="BX91" s="530"/>
      <c r="BY91" s="530"/>
      <c r="BZ91" s="530"/>
      <c r="CA91" s="530"/>
      <c r="CB91" s="530"/>
      <c r="CC91" s="530"/>
      <c r="CD91" s="530"/>
      <c r="CE91" s="530"/>
      <c r="CF91" s="530"/>
      <c r="CG91" s="530"/>
      <c r="CH91" s="530"/>
      <c r="CI91" s="530"/>
      <c r="CJ91" s="530"/>
      <c r="CK91" s="530"/>
      <c r="CL91" s="530"/>
      <c r="CM91" s="530"/>
      <c r="CN91" s="530"/>
      <c r="CO91" s="530"/>
      <c r="CP91" s="530"/>
      <c r="CQ91" s="530"/>
      <c r="CR91" s="530"/>
      <c r="CS91" s="530"/>
      <c r="CT91" s="530"/>
      <c r="CU91" s="530"/>
      <c r="CV91" s="530"/>
      <c r="CW91" s="531"/>
      <c r="CX91" s="456" t="s">
        <v>14</v>
      </c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8"/>
      <c r="DJ91" s="273">
        <v>35196</v>
      </c>
      <c r="DK91" s="165">
        <v>374656</v>
      </c>
      <c r="DL91" s="42">
        <v>410405</v>
      </c>
    </row>
    <row r="92" spans="1:120" ht="13.5" thickBot="1" x14ac:dyDescent="0.25">
      <c r="A92" s="23" t="s">
        <v>106</v>
      </c>
      <c r="B92" s="506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3"/>
      <c r="N92" s="368"/>
      <c r="O92" s="532" t="s">
        <v>248</v>
      </c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  <c r="AN92" s="532"/>
      <c r="AO92" s="532"/>
      <c r="AP92" s="532"/>
      <c r="AQ92" s="532"/>
      <c r="AR92" s="532"/>
      <c r="AS92" s="532"/>
      <c r="AT92" s="532"/>
      <c r="AU92" s="532"/>
      <c r="AV92" s="532"/>
      <c r="AW92" s="532"/>
      <c r="AX92" s="532"/>
      <c r="AY92" s="532"/>
      <c r="AZ92" s="532"/>
      <c r="BA92" s="532"/>
      <c r="BB92" s="532"/>
      <c r="BC92" s="532"/>
      <c r="BD92" s="532"/>
      <c r="BE92" s="532"/>
      <c r="BF92" s="532"/>
      <c r="BG92" s="532"/>
      <c r="BH92" s="532"/>
      <c r="BI92" s="532"/>
      <c r="BJ92" s="532"/>
      <c r="BK92" s="532"/>
      <c r="BL92" s="532"/>
      <c r="BM92" s="532"/>
      <c r="BN92" s="532"/>
      <c r="BO92" s="532"/>
      <c r="BP92" s="532"/>
      <c r="BQ92" s="532"/>
      <c r="BR92" s="532"/>
      <c r="BS92" s="532"/>
      <c r="BT92" s="532"/>
      <c r="BU92" s="532"/>
      <c r="BV92" s="532"/>
      <c r="BW92" s="532"/>
      <c r="BX92" s="532"/>
      <c r="BY92" s="532"/>
      <c r="BZ92" s="532"/>
      <c r="CA92" s="532"/>
      <c r="CB92" s="532"/>
      <c r="CC92" s="532"/>
      <c r="CD92" s="532"/>
      <c r="CE92" s="532"/>
      <c r="CF92" s="532"/>
      <c r="CG92" s="532"/>
      <c r="CH92" s="532"/>
      <c r="CI92" s="532"/>
      <c r="CJ92" s="532"/>
      <c r="CK92" s="532"/>
      <c r="CL92" s="532"/>
      <c r="CM92" s="532"/>
      <c r="CN92" s="532"/>
      <c r="CO92" s="532"/>
      <c r="CP92" s="532"/>
      <c r="CQ92" s="532"/>
      <c r="CR92" s="532"/>
      <c r="CS92" s="532"/>
      <c r="CT92" s="532"/>
      <c r="CU92" s="532"/>
      <c r="CV92" s="532"/>
      <c r="CW92" s="533"/>
      <c r="CX92" s="451" t="s">
        <v>57</v>
      </c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3"/>
      <c r="DJ92" s="274">
        <f>DJ56+DJ63+DJ65+DJ81+DJ85+DJ91</f>
        <v>22288902</v>
      </c>
      <c r="DK92" s="166">
        <f>DK56+DK63+DK65+DK81+DK85+DK91</f>
        <v>19219037</v>
      </c>
      <c r="DL92" s="167">
        <f>DL56+DL63+DL65+DL81+DL85+DL91</f>
        <v>16458501</v>
      </c>
    </row>
    <row r="93" spans="1:120" s="41" customFormat="1" ht="13.5" thickBot="1" x14ac:dyDescent="0.25">
      <c r="A93" s="25"/>
      <c r="B93" s="36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20"/>
      <c r="O93" s="474" t="s">
        <v>249</v>
      </c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  <c r="AO93" s="474"/>
      <c r="AP93" s="474"/>
      <c r="AQ93" s="474"/>
      <c r="AR93" s="474"/>
      <c r="AS93" s="474"/>
      <c r="AT93" s="474"/>
      <c r="AU93" s="474"/>
      <c r="AV93" s="474"/>
      <c r="AW93" s="474"/>
      <c r="AX93" s="474"/>
      <c r="AY93" s="474"/>
      <c r="AZ93" s="474"/>
      <c r="BA93" s="474"/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4"/>
      <c r="BM93" s="474"/>
      <c r="BN93" s="474"/>
      <c r="BO93" s="474"/>
      <c r="BP93" s="474"/>
      <c r="BQ93" s="474"/>
      <c r="BR93" s="474"/>
      <c r="BS93" s="474"/>
      <c r="BT93" s="474"/>
      <c r="BU93" s="474"/>
      <c r="BV93" s="474"/>
      <c r="BW93" s="474"/>
      <c r="BX93" s="474"/>
      <c r="BY93" s="474"/>
      <c r="BZ93" s="474"/>
      <c r="CA93" s="474"/>
      <c r="CB93" s="474"/>
      <c r="CC93" s="474"/>
      <c r="CD93" s="474"/>
      <c r="CE93" s="474"/>
      <c r="CF93" s="474"/>
      <c r="CG93" s="474"/>
      <c r="CH93" s="474"/>
      <c r="CI93" s="474"/>
      <c r="CJ93" s="474"/>
      <c r="CK93" s="474"/>
      <c r="CL93" s="474"/>
      <c r="CM93" s="474"/>
      <c r="CN93" s="474"/>
      <c r="CO93" s="474"/>
      <c r="CP93" s="474"/>
      <c r="CQ93" s="474"/>
      <c r="CR93" s="474"/>
      <c r="CS93" s="474"/>
      <c r="CT93" s="474"/>
      <c r="CU93" s="474"/>
      <c r="CV93" s="474"/>
      <c r="CW93" s="475"/>
      <c r="CX93" s="455" t="s">
        <v>56</v>
      </c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3"/>
      <c r="DJ93" s="274">
        <f>DJ54+DJ92</f>
        <v>116161390</v>
      </c>
      <c r="DK93" s="168">
        <f>DK54+DK92</f>
        <v>111392038</v>
      </c>
      <c r="DL93" s="167">
        <f>DL54+DL92</f>
        <v>104988088</v>
      </c>
    </row>
    <row r="94" spans="1:120" s="41" customFormat="1" ht="6" customHeight="1" thickBot="1" x14ac:dyDescent="0.25">
      <c r="A94" s="25"/>
      <c r="B94" s="399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380"/>
      <c r="DK94" s="169"/>
      <c r="DL94" s="400"/>
      <c r="DM94" s="76"/>
      <c r="DN94" s="76"/>
      <c r="DO94" s="76"/>
      <c r="DP94" s="76"/>
    </row>
    <row r="95" spans="1:120" ht="20.100000000000001" customHeight="1" x14ac:dyDescent="0.2">
      <c r="B95" s="518" t="s">
        <v>250</v>
      </c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90"/>
      <c r="N95" s="525" t="s">
        <v>191</v>
      </c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89"/>
      <c r="AL95" s="489"/>
      <c r="AM95" s="489"/>
      <c r="AN95" s="489"/>
      <c r="AO95" s="489"/>
      <c r="AP95" s="489"/>
      <c r="AQ95" s="489"/>
      <c r="AR95" s="489"/>
      <c r="AS95" s="489"/>
      <c r="AT95" s="489"/>
      <c r="AU95" s="489"/>
      <c r="AV95" s="489"/>
      <c r="AW95" s="489"/>
      <c r="AX95" s="489"/>
      <c r="AY95" s="489"/>
      <c r="AZ95" s="489"/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89"/>
      <c r="BL95" s="489"/>
      <c r="BM95" s="489"/>
      <c r="BN95" s="489"/>
      <c r="BO95" s="489"/>
      <c r="BP95" s="489"/>
      <c r="BQ95" s="489"/>
      <c r="BR95" s="489"/>
      <c r="BS95" s="489"/>
      <c r="BT95" s="489"/>
      <c r="BU95" s="489"/>
      <c r="BV95" s="489"/>
      <c r="BW95" s="489"/>
      <c r="BX95" s="489"/>
      <c r="BY95" s="489"/>
      <c r="BZ95" s="489"/>
      <c r="CA95" s="489"/>
      <c r="CB95" s="489"/>
      <c r="CC95" s="489"/>
      <c r="CD95" s="489"/>
      <c r="CE95" s="489"/>
      <c r="CF95" s="489"/>
      <c r="CG95" s="489"/>
      <c r="CH95" s="489"/>
      <c r="CI95" s="489"/>
      <c r="CJ95" s="489"/>
      <c r="CK95" s="489"/>
      <c r="CL95" s="489"/>
      <c r="CM95" s="489"/>
      <c r="CN95" s="489"/>
      <c r="CO95" s="489"/>
      <c r="CP95" s="489"/>
      <c r="CQ95" s="489"/>
      <c r="CR95" s="489"/>
      <c r="CS95" s="489"/>
      <c r="CT95" s="489"/>
      <c r="CU95" s="489"/>
      <c r="CV95" s="489"/>
      <c r="CW95" s="490"/>
      <c r="CX95" s="518" t="s">
        <v>190</v>
      </c>
      <c r="CY95" s="489"/>
      <c r="CZ95" s="489"/>
      <c r="DA95" s="489"/>
      <c r="DB95" s="489"/>
      <c r="DC95" s="489"/>
      <c r="DD95" s="489"/>
      <c r="DE95" s="489"/>
      <c r="DF95" s="489"/>
      <c r="DG95" s="489"/>
      <c r="DH95" s="489"/>
      <c r="DI95" s="490"/>
      <c r="DJ95" s="381" t="s">
        <v>293</v>
      </c>
      <c r="DK95" s="170" t="s">
        <v>294</v>
      </c>
      <c r="DL95" s="401" t="s">
        <v>294</v>
      </c>
    </row>
    <row r="96" spans="1:120" x14ac:dyDescent="0.2">
      <c r="B96" s="519"/>
      <c r="C96" s="513"/>
      <c r="D96" s="513"/>
      <c r="E96" s="513"/>
      <c r="F96" s="513"/>
      <c r="G96" s="513"/>
      <c r="H96" s="513"/>
      <c r="I96" s="513"/>
      <c r="J96" s="513"/>
      <c r="K96" s="513"/>
      <c r="L96" s="513"/>
      <c r="M96" s="514"/>
      <c r="N96" s="519"/>
      <c r="O96" s="513"/>
      <c r="P96" s="513"/>
      <c r="Q96" s="51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F96" s="513"/>
      <c r="AG96" s="51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L96" s="513"/>
      <c r="BM96" s="51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513"/>
      <c r="CC96" s="51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3"/>
      <c r="CR96" s="513"/>
      <c r="CS96" s="513"/>
      <c r="CT96" s="513"/>
      <c r="CU96" s="513"/>
      <c r="CV96" s="513"/>
      <c r="CW96" s="514"/>
      <c r="CX96" s="519"/>
      <c r="CY96" s="513"/>
      <c r="CZ96" s="513"/>
      <c r="DA96" s="513"/>
      <c r="DB96" s="513"/>
      <c r="DC96" s="513"/>
      <c r="DD96" s="513"/>
      <c r="DE96" s="513"/>
      <c r="DF96" s="513"/>
      <c r="DG96" s="513"/>
      <c r="DH96" s="513"/>
      <c r="DI96" s="514"/>
      <c r="DJ96" s="382">
        <v>2015</v>
      </c>
      <c r="DK96" s="171">
        <v>2014</v>
      </c>
      <c r="DL96" s="172">
        <v>2013</v>
      </c>
    </row>
    <row r="97" spans="1:116" ht="13.5" thickBot="1" x14ac:dyDescent="0.25">
      <c r="B97" s="520"/>
      <c r="C97" s="521"/>
      <c r="D97" s="521"/>
      <c r="E97" s="521"/>
      <c r="F97" s="521"/>
      <c r="G97" s="521"/>
      <c r="H97" s="521"/>
      <c r="I97" s="521"/>
      <c r="J97" s="521"/>
      <c r="K97" s="521"/>
      <c r="L97" s="521"/>
      <c r="M97" s="522"/>
      <c r="N97" s="520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1"/>
      <c r="AL97" s="521"/>
      <c r="AM97" s="521"/>
      <c r="AN97" s="521"/>
      <c r="AO97" s="521"/>
      <c r="AP97" s="521"/>
      <c r="AQ97" s="521"/>
      <c r="AR97" s="521"/>
      <c r="AS97" s="521"/>
      <c r="AT97" s="521"/>
      <c r="AU97" s="521"/>
      <c r="AV97" s="521"/>
      <c r="AW97" s="521"/>
      <c r="AX97" s="521"/>
      <c r="AY97" s="521"/>
      <c r="AZ97" s="521"/>
      <c r="BA97" s="521"/>
      <c r="BB97" s="521"/>
      <c r="BC97" s="521"/>
      <c r="BD97" s="521"/>
      <c r="BE97" s="521"/>
      <c r="BF97" s="521"/>
      <c r="BG97" s="521"/>
      <c r="BH97" s="521"/>
      <c r="BI97" s="521"/>
      <c r="BJ97" s="521"/>
      <c r="BK97" s="521"/>
      <c r="BL97" s="521"/>
      <c r="BM97" s="521"/>
      <c r="BN97" s="521"/>
      <c r="BO97" s="521"/>
      <c r="BP97" s="521"/>
      <c r="BQ97" s="521"/>
      <c r="BR97" s="521"/>
      <c r="BS97" s="521"/>
      <c r="BT97" s="521"/>
      <c r="BU97" s="521"/>
      <c r="BV97" s="521"/>
      <c r="BW97" s="521"/>
      <c r="BX97" s="521"/>
      <c r="BY97" s="521"/>
      <c r="BZ97" s="521"/>
      <c r="CA97" s="521"/>
      <c r="CB97" s="521"/>
      <c r="CC97" s="521"/>
      <c r="CD97" s="521"/>
      <c r="CE97" s="521"/>
      <c r="CF97" s="521"/>
      <c r="CG97" s="521"/>
      <c r="CH97" s="521"/>
      <c r="CI97" s="521"/>
      <c r="CJ97" s="521"/>
      <c r="CK97" s="521"/>
      <c r="CL97" s="521"/>
      <c r="CM97" s="521"/>
      <c r="CN97" s="521"/>
      <c r="CO97" s="521"/>
      <c r="CP97" s="521"/>
      <c r="CQ97" s="521"/>
      <c r="CR97" s="521"/>
      <c r="CS97" s="521"/>
      <c r="CT97" s="521"/>
      <c r="CU97" s="521"/>
      <c r="CV97" s="521"/>
      <c r="CW97" s="522"/>
      <c r="CX97" s="520"/>
      <c r="CY97" s="521"/>
      <c r="CZ97" s="521"/>
      <c r="DA97" s="521"/>
      <c r="DB97" s="521"/>
      <c r="DC97" s="521"/>
      <c r="DD97" s="521"/>
      <c r="DE97" s="521"/>
      <c r="DF97" s="521"/>
      <c r="DG97" s="521"/>
      <c r="DH97" s="521"/>
      <c r="DI97" s="522"/>
      <c r="DJ97" s="383" t="s">
        <v>3</v>
      </c>
      <c r="DK97" s="173" t="s">
        <v>4</v>
      </c>
      <c r="DL97" s="174" t="s">
        <v>5</v>
      </c>
    </row>
    <row r="98" spans="1:116" ht="15" customHeight="1" x14ac:dyDescent="0.2">
      <c r="B98" s="523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90"/>
      <c r="N98" s="524" t="s">
        <v>251</v>
      </c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491"/>
      <c r="AL98" s="491"/>
      <c r="AM98" s="491"/>
      <c r="AN98" s="491"/>
      <c r="AO98" s="491"/>
      <c r="AP98" s="491"/>
      <c r="AQ98" s="491"/>
      <c r="AR98" s="491"/>
      <c r="AS98" s="491"/>
      <c r="AT98" s="491"/>
      <c r="AU98" s="491"/>
      <c r="AV98" s="491"/>
      <c r="AW98" s="491"/>
      <c r="AX98" s="491"/>
      <c r="AY98" s="491"/>
      <c r="AZ98" s="491"/>
      <c r="BA98" s="491"/>
      <c r="BB98" s="491"/>
      <c r="BC98" s="491"/>
      <c r="BD98" s="491"/>
      <c r="BE98" s="491"/>
      <c r="BF98" s="491"/>
      <c r="BG98" s="491"/>
      <c r="BH98" s="491"/>
      <c r="BI98" s="491"/>
      <c r="BJ98" s="491"/>
      <c r="BK98" s="491"/>
      <c r="BL98" s="491"/>
      <c r="BM98" s="491"/>
      <c r="BN98" s="491"/>
      <c r="BO98" s="491"/>
      <c r="BP98" s="491"/>
      <c r="BQ98" s="491"/>
      <c r="BR98" s="491"/>
      <c r="BS98" s="491"/>
      <c r="BT98" s="491"/>
      <c r="BU98" s="491"/>
      <c r="BV98" s="491"/>
      <c r="BW98" s="491"/>
      <c r="BX98" s="491"/>
      <c r="BY98" s="491"/>
      <c r="BZ98" s="491"/>
      <c r="CA98" s="491"/>
      <c r="CB98" s="491"/>
      <c r="CC98" s="491"/>
      <c r="CD98" s="491"/>
      <c r="CE98" s="491"/>
      <c r="CF98" s="491"/>
      <c r="CG98" s="491"/>
      <c r="CH98" s="491"/>
      <c r="CI98" s="491"/>
      <c r="CJ98" s="491"/>
      <c r="CK98" s="491"/>
      <c r="CL98" s="491"/>
      <c r="CM98" s="491"/>
      <c r="CN98" s="491"/>
      <c r="CO98" s="491"/>
      <c r="CP98" s="491"/>
      <c r="CQ98" s="491"/>
      <c r="CR98" s="491"/>
      <c r="CS98" s="491"/>
      <c r="CT98" s="491"/>
      <c r="CU98" s="491"/>
      <c r="CV98" s="491"/>
      <c r="CW98" s="492"/>
      <c r="CX98" s="502" t="s">
        <v>55</v>
      </c>
      <c r="CY98" s="489"/>
      <c r="CZ98" s="489"/>
      <c r="DA98" s="489"/>
      <c r="DB98" s="489"/>
      <c r="DC98" s="489"/>
      <c r="DD98" s="489"/>
      <c r="DE98" s="489"/>
      <c r="DF98" s="489"/>
      <c r="DG98" s="489"/>
      <c r="DH98" s="489"/>
      <c r="DI98" s="490"/>
      <c r="DJ98" s="384"/>
      <c r="DK98" s="78"/>
      <c r="DL98" s="72"/>
    </row>
    <row r="99" spans="1:116" ht="14.25" customHeight="1" x14ac:dyDescent="0.2">
      <c r="A99" s="23" t="s">
        <v>105</v>
      </c>
      <c r="B99" s="512"/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4"/>
      <c r="N99" s="515" t="s">
        <v>252</v>
      </c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516"/>
      <c r="Z99" s="516"/>
      <c r="AA99" s="516"/>
      <c r="AB99" s="516"/>
      <c r="AC99" s="516"/>
      <c r="AD99" s="516"/>
      <c r="AE99" s="516"/>
      <c r="AF99" s="516"/>
      <c r="AG99" s="516"/>
      <c r="AH99" s="516"/>
      <c r="AI99" s="516"/>
      <c r="AJ99" s="516"/>
      <c r="AK99" s="516"/>
      <c r="AL99" s="516"/>
      <c r="AM99" s="516"/>
      <c r="AN99" s="516"/>
      <c r="AO99" s="516"/>
      <c r="AP99" s="516"/>
      <c r="AQ99" s="516"/>
      <c r="AR99" s="516"/>
      <c r="AS99" s="516"/>
      <c r="AT99" s="516"/>
      <c r="AU99" s="516"/>
      <c r="AV99" s="516"/>
      <c r="AW99" s="516"/>
      <c r="AX99" s="516"/>
      <c r="AY99" s="516"/>
      <c r="AZ99" s="516"/>
      <c r="BA99" s="516"/>
      <c r="BB99" s="516"/>
      <c r="BC99" s="516"/>
      <c r="BD99" s="516"/>
      <c r="BE99" s="516"/>
      <c r="BF99" s="516"/>
      <c r="BG99" s="516"/>
      <c r="BH99" s="516"/>
      <c r="BI99" s="516"/>
      <c r="BJ99" s="516"/>
      <c r="BK99" s="516"/>
      <c r="BL99" s="516"/>
      <c r="BM99" s="516"/>
      <c r="BN99" s="516"/>
      <c r="BO99" s="516"/>
      <c r="BP99" s="516"/>
      <c r="BQ99" s="516"/>
      <c r="BR99" s="516"/>
      <c r="BS99" s="516"/>
      <c r="BT99" s="516"/>
      <c r="BU99" s="516"/>
      <c r="BV99" s="516"/>
      <c r="BW99" s="516"/>
      <c r="BX99" s="516"/>
      <c r="BY99" s="516"/>
      <c r="BZ99" s="516"/>
      <c r="CA99" s="516"/>
      <c r="CB99" s="516"/>
      <c r="CC99" s="516"/>
      <c r="CD99" s="516"/>
      <c r="CE99" s="516"/>
      <c r="CF99" s="516"/>
      <c r="CG99" s="516"/>
      <c r="CH99" s="516"/>
      <c r="CI99" s="516"/>
      <c r="CJ99" s="516"/>
      <c r="CK99" s="516"/>
      <c r="CL99" s="516"/>
      <c r="CM99" s="516"/>
      <c r="CN99" s="516"/>
      <c r="CO99" s="516"/>
      <c r="CP99" s="516"/>
      <c r="CQ99" s="516"/>
      <c r="CR99" s="516"/>
      <c r="CS99" s="516"/>
      <c r="CT99" s="516"/>
      <c r="CU99" s="516"/>
      <c r="CV99" s="516"/>
      <c r="CW99" s="517"/>
      <c r="CX99" s="519"/>
      <c r="CY99" s="513"/>
      <c r="CZ99" s="513"/>
      <c r="DA99" s="513"/>
      <c r="DB99" s="513"/>
      <c r="DC99" s="513"/>
      <c r="DD99" s="513"/>
      <c r="DE99" s="513"/>
      <c r="DF99" s="513"/>
      <c r="DG99" s="513"/>
      <c r="DH99" s="513"/>
      <c r="DI99" s="514"/>
      <c r="DJ99" s="385"/>
      <c r="DK99" s="176"/>
      <c r="DL99" s="175"/>
    </row>
    <row r="100" spans="1:116" ht="12.75" customHeight="1" x14ac:dyDescent="0.2">
      <c r="B100" s="526" t="s">
        <v>50</v>
      </c>
      <c r="C100" s="484"/>
      <c r="D100" s="484"/>
      <c r="E100" s="484"/>
      <c r="F100" s="484"/>
      <c r="G100" s="484"/>
      <c r="H100" s="484"/>
      <c r="I100" s="484"/>
      <c r="J100" s="484"/>
      <c r="K100" s="484"/>
      <c r="L100" s="484"/>
      <c r="M100" s="485"/>
      <c r="N100" s="527" t="s">
        <v>253</v>
      </c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9"/>
      <c r="CX100" s="493"/>
      <c r="CY100" s="484"/>
      <c r="CZ100" s="484"/>
      <c r="DA100" s="484"/>
      <c r="DB100" s="484"/>
      <c r="DC100" s="484"/>
      <c r="DD100" s="484"/>
      <c r="DE100" s="484"/>
      <c r="DF100" s="484"/>
      <c r="DG100" s="484"/>
      <c r="DH100" s="484"/>
      <c r="DI100" s="485"/>
      <c r="DJ100" s="386">
        <v>4221794</v>
      </c>
      <c r="DK100" s="178">
        <v>4221794</v>
      </c>
      <c r="DL100" s="179">
        <v>4221794</v>
      </c>
    </row>
    <row r="101" spans="1:116" s="68" customFormat="1" ht="15" customHeight="1" x14ac:dyDescent="0.2">
      <c r="A101" s="23"/>
      <c r="B101" s="464" t="s">
        <v>50</v>
      </c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6"/>
      <c r="N101" s="29"/>
      <c r="O101" s="500" t="s">
        <v>254</v>
      </c>
      <c r="P101" s="500"/>
      <c r="Q101" s="500"/>
      <c r="R101" s="500"/>
      <c r="S101" s="500"/>
      <c r="T101" s="500"/>
      <c r="U101" s="500"/>
      <c r="V101" s="500"/>
      <c r="W101" s="500"/>
      <c r="X101" s="500"/>
      <c r="Y101" s="500"/>
      <c r="Z101" s="500"/>
      <c r="AA101" s="500"/>
      <c r="AB101" s="500"/>
      <c r="AC101" s="500"/>
      <c r="AD101" s="500"/>
      <c r="AE101" s="500"/>
      <c r="AF101" s="500"/>
      <c r="AG101" s="500"/>
      <c r="AH101" s="500"/>
      <c r="AI101" s="500"/>
      <c r="AJ101" s="500"/>
      <c r="AK101" s="500"/>
      <c r="AL101" s="500"/>
      <c r="AM101" s="500"/>
      <c r="AN101" s="500"/>
      <c r="AO101" s="500"/>
      <c r="AP101" s="500"/>
      <c r="AQ101" s="500"/>
      <c r="AR101" s="500"/>
      <c r="AS101" s="500"/>
      <c r="AT101" s="500"/>
      <c r="AU101" s="500"/>
      <c r="AV101" s="500"/>
      <c r="AW101" s="500"/>
      <c r="AX101" s="500"/>
      <c r="AY101" s="500"/>
      <c r="AZ101" s="500"/>
      <c r="BA101" s="500"/>
      <c r="BB101" s="500"/>
      <c r="BC101" s="500"/>
      <c r="BD101" s="500"/>
      <c r="BE101" s="500"/>
      <c r="BF101" s="500"/>
      <c r="BG101" s="500"/>
      <c r="BH101" s="500"/>
      <c r="BI101" s="500"/>
      <c r="BJ101" s="500"/>
      <c r="BK101" s="500"/>
      <c r="BL101" s="500"/>
      <c r="BM101" s="500"/>
      <c r="BN101" s="500"/>
      <c r="BO101" s="500"/>
      <c r="BP101" s="500"/>
      <c r="BQ101" s="500"/>
      <c r="BR101" s="500"/>
      <c r="BS101" s="500"/>
      <c r="BT101" s="500"/>
      <c r="BU101" s="500"/>
      <c r="BV101" s="500"/>
      <c r="BW101" s="500"/>
      <c r="BX101" s="500"/>
      <c r="BY101" s="500"/>
      <c r="BZ101" s="500"/>
      <c r="CA101" s="500"/>
      <c r="CB101" s="500"/>
      <c r="CC101" s="500"/>
      <c r="CD101" s="500"/>
      <c r="CE101" s="500"/>
      <c r="CF101" s="500"/>
      <c r="CG101" s="500"/>
      <c r="CH101" s="500"/>
      <c r="CI101" s="500"/>
      <c r="CJ101" s="500"/>
      <c r="CK101" s="500"/>
      <c r="CL101" s="500"/>
      <c r="CM101" s="500"/>
      <c r="CN101" s="500"/>
      <c r="CO101" s="500"/>
      <c r="CP101" s="500"/>
      <c r="CQ101" s="500"/>
      <c r="CR101" s="500"/>
      <c r="CS101" s="500"/>
      <c r="CT101" s="500"/>
      <c r="CU101" s="500"/>
      <c r="CV101" s="500"/>
      <c r="CW101" s="501"/>
      <c r="CX101" s="464" t="s">
        <v>54</v>
      </c>
      <c r="CY101" s="465"/>
      <c r="CZ101" s="465"/>
      <c r="DA101" s="465"/>
      <c r="DB101" s="465"/>
      <c r="DC101" s="465"/>
      <c r="DD101" s="465"/>
      <c r="DE101" s="465"/>
      <c r="DF101" s="465"/>
      <c r="DG101" s="465"/>
      <c r="DH101" s="465"/>
      <c r="DI101" s="466"/>
      <c r="DJ101" s="255"/>
      <c r="DK101" s="45"/>
      <c r="DL101" s="31"/>
    </row>
    <row r="102" spans="1:116" ht="12.75" customHeight="1" x14ac:dyDescent="0.2">
      <c r="B102" s="464" t="s">
        <v>103</v>
      </c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66"/>
      <c r="N102" s="419"/>
      <c r="O102" s="500" t="s">
        <v>255</v>
      </c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500"/>
      <c r="BG102" s="500"/>
      <c r="BH102" s="500"/>
      <c r="BI102" s="500"/>
      <c r="BJ102" s="500"/>
      <c r="BK102" s="500"/>
      <c r="BL102" s="500"/>
      <c r="BM102" s="500"/>
      <c r="BN102" s="500"/>
      <c r="BO102" s="500"/>
      <c r="BP102" s="500"/>
      <c r="BQ102" s="500"/>
      <c r="BR102" s="500"/>
      <c r="BS102" s="500"/>
      <c r="BT102" s="500"/>
      <c r="BU102" s="500"/>
      <c r="BV102" s="500"/>
      <c r="BW102" s="500"/>
      <c r="BX102" s="500"/>
      <c r="BY102" s="500"/>
      <c r="BZ102" s="500"/>
      <c r="CA102" s="500"/>
      <c r="CB102" s="500"/>
      <c r="CC102" s="500"/>
      <c r="CD102" s="500"/>
      <c r="CE102" s="500"/>
      <c r="CF102" s="500"/>
      <c r="CG102" s="500"/>
      <c r="CH102" s="500"/>
      <c r="CI102" s="500"/>
      <c r="CJ102" s="500"/>
      <c r="CK102" s="500"/>
      <c r="CL102" s="500"/>
      <c r="CM102" s="500"/>
      <c r="CN102" s="500"/>
      <c r="CO102" s="500"/>
      <c r="CP102" s="500"/>
      <c r="CQ102" s="500"/>
      <c r="CR102" s="500"/>
      <c r="CS102" s="500"/>
      <c r="CT102" s="500"/>
      <c r="CU102" s="500"/>
      <c r="CV102" s="500"/>
      <c r="CW102" s="501"/>
      <c r="CX102" s="464" t="s">
        <v>53</v>
      </c>
      <c r="CY102" s="465"/>
      <c r="CZ102" s="465"/>
      <c r="DA102" s="465"/>
      <c r="DB102" s="465"/>
      <c r="DC102" s="465"/>
      <c r="DD102" s="465"/>
      <c r="DE102" s="465"/>
      <c r="DF102" s="465"/>
      <c r="DG102" s="465"/>
      <c r="DH102" s="465"/>
      <c r="DI102" s="466"/>
      <c r="DJ102" s="255"/>
      <c r="DK102" s="45"/>
      <c r="DL102" s="31"/>
    </row>
    <row r="103" spans="1:116" ht="12.75" customHeight="1" x14ac:dyDescent="0.2">
      <c r="B103" s="464" t="s">
        <v>50</v>
      </c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6"/>
      <c r="N103" s="419"/>
      <c r="O103" s="500" t="s">
        <v>256</v>
      </c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500"/>
      <c r="AL103" s="500"/>
      <c r="AM103" s="500"/>
      <c r="AN103" s="500"/>
      <c r="AO103" s="500"/>
      <c r="AP103" s="500"/>
      <c r="AQ103" s="500"/>
      <c r="AR103" s="500"/>
      <c r="AS103" s="500"/>
      <c r="AT103" s="500"/>
      <c r="AU103" s="500"/>
      <c r="AV103" s="500"/>
      <c r="AW103" s="500"/>
      <c r="AX103" s="500"/>
      <c r="AY103" s="500"/>
      <c r="AZ103" s="500"/>
      <c r="BA103" s="500"/>
      <c r="BB103" s="500"/>
      <c r="BC103" s="500"/>
      <c r="BD103" s="500"/>
      <c r="BE103" s="500"/>
      <c r="BF103" s="500"/>
      <c r="BG103" s="500"/>
      <c r="BH103" s="500"/>
      <c r="BI103" s="500"/>
      <c r="BJ103" s="500"/>
      <c r="BK103" s="500"/>
      <c r="BL103" s="500"/>
      <c r="BM103" s="500"/>
      <c r="BN103" s="500"/>
      <c r="BO103" s="500"/>
      <c r="BP103" s="500"/>
      <c r="BQ103" s="500"/>
      <c r="BR103" s="500"/>
      <c r="BS103" s="500"/>
      <c r="BT103" s="500"/>
      <c r="BU103" s="500"/>
      <c r="BV103" s="500"/>
      <c r="BW103" s="500"/>
      <c r="BX103" s="500"/>
      <c r="BY103" s="500"/>
      <c r="BZ103" s="500"/>
      <c r="CA103" s="500"/>
      <c r="CB103" s="500"/>
      <c r="CC103" s="500"/>
      <c r="CD103" s="500"/>
      <c r="CE103" s="500"/>
      <c r="CF103" s="500"/>
      <c r="CG103" s="500"/>
      <c r="CH103" s="500"/>
      <c r="CI103" s="500"/>
      <c r="CJ103" s="500"/>
      <c r="CK103" s="500"/>
      <c r="CL103" s="500"/>
      <c r="CM103" s="500"/>
      <c r="CN103" s="500"/>
      <c r="CO103" s="500"/>
      <c r="CP103" s="500"/>
      <c r="CQ103" s="500"/>
      <c r="CR103" s="500"/>
      <c r="CS103" s="500"/>
      <c r="CT103" s="500"/>
      <c r="CU103" s="500"/>
      <c r="CV103" s="500"/>
      <c r="CW103" s="501"/>
      <c r="CX103" s="464" t="s">
        <v>52</v>
      </c>
      <c r="CY103" s="465"/>
      <c r="CZ103" s="465"/>
      <c r="DA103" s="465"/>
      <c r="DB103" s="465"/>
      <c r="DC103" s="465"/>
      <c r="DD103" s="465"/>
      <c r="DE103" s="465"/>
      <c r="DF103" s="465"/>
      <c r="DG103" s="465"/>
      <c r="DH103" s="465"/>
      <c r="DI103" s="466"/>
      <c r="DJ103" s="255">
        <v>33269936</v>
      </c>
      <c r="DK103" s="31">
        <v>33269936</v>
      </c>
      <c r="DL103" s="31">
        <v>33269936</v>
      </c>
    </row>
    <row r="104" spans="1:116" ht="12.75" customHeight="1" x14ac:dyDescent="0.2">
      <c r="B104" s="464" t="s">
        <v>50</v>
      </c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6"/>
      <c r="N104" s="419"/>
      <c r="O104" s="500" t="s">
        <v>257</v>
      </c>
      <c r="P104" s="500"/>
      <c r="Q104" s="500"/>
      <c r="R104" s="500"/>
      <c r="S104" s="500"/>
      <c r="T104" s="500"/>
      <c r="U104" s="500"/>
      <c r="V104" s="500"/>
      <c r="W104" s="500"/>
      <c r="X104" s="500"/>
      <c r="Y104" s="500"/>
      <c r="Z104" s="500"/>
      <c r="AA104" s="500"/>
      <c r="AB104" s="500"/>
      <c r="AC104" s="500"/>
      <c r="AD104" s="500"/>
      <c r="AE104" s="500"/>
      <c r="AF104" s="500"/>
      <c r="AG104" s="500"/>
      <c r="AH104" s="500"/>
      <c r="AI104" s="500"/>
      <c r="AJ104" s="500"/>
      <c r="AK104" s="500"/>
      <c r="AL104" s="500"/>
      <c r="AM104" s="500"/>
      <c r="AN104" s="500"/>
      <c r="AO104" s="500"/>
      <c r="AP104" s="500"/>
      <c r="AQ104" s="500"/>
      <c r="AR104" s="500"/>
      <c r="AS104" s="500"/>
      <c r="AT104" s="500"/>
      <c r="AU104" s="500"/>
      <c r="AV104" s="500"/>
      <c r="AW104" s="500"/>
      <c r="AX104" s="500"/>
      <c r="AY104" s="500"/>
      <c r="AZ104" s="500"/>
      <c r="BA104" s="500"/>
      <c r="BB104" s="500"/>
      <c r="BC104" s="500"/>
      <c r="BD104" s="500"/>
      <c r="BE104" s="500"/>
      <c r="BF104" s="500"/>
      <c r="BG104" s="500"/>
      <c r="BH104" s="500"/>
      <c r="BI104" s="500"/>
      <c r="BJ104" s="500"/>
      <c r="BK104" s="500"/>
      <c r="BL104" s="500"/>
      <c r="BM104" s="500"/>
      <c r="BN104" s="500"/>
      <c r="BO104" s="500"/>
      <c r="BP104" s="500"/>
      <c r="BQ104" s="500"/>
      <c r="BR104" s="500"/>
      <c r="BS104" s="500"/>
      <c r="BT104" s="500"/>
      <c r="BU104" s="500"/>
      <c r="BV104" s="500"/>
      <c r="BW104" s="500"/>
      <c r="BX104" s="500"/>
      <c r="BY104" s="500"/>
      <c r="BZ104" s="500"/>
      <c r="CA104" s="500"/>
      <c r="CB104" s="500"/>
      <c r="CC104" s="500"/>
      <c r="CD104" s="500"/>
      <c r="CE104" s="500"/>
      <c r="CF104" s="500"/>
      <c r="CG104" s="500"/>
      <c r="CH104" s="500"/>
      <c r="CI104" s="500"/>
      <c r="CJ104" s="500"/>
      <c r="CK104" s="500"/>
      <c r="CL104" s="500"/>
      <c r="CM104" s="500"/>
      <c r="CN104" s="500"/>
      <c r="CO104" s="500"/>
      <c r="CP104" s="500"/>
      <c r="CQ104" s="500"/>
      <c r="CR104" s="500"/>
      <c r="CS104" s="500"/>
      <c r="CT104" s="500"/>
      <c r="CU104" s="500"/>
      <c r="CV104" s="500"/>
      <c r="CW104" s="501"/>
      <c r="CX104" s="464" t="s">
        <v>51</v>
      </c>
      <c r="CY104" s="465"/>
      <c r="CZ104" s="465"/>
      <c r="DA104" s="465"/>
      <c r="DB104" s="465"/>
      <c r="DC104" s="465"/>
      <c r="DD104" s="465"/>
      <c r="DE104" s="465"/>
      <c r="DF104" s="465"/>
      <c r="DG104" s="465"/>
      <c r="DH104" s="465"/>
      <c r="DI104" s="466"/>
      <c r="DJ104" s="255">
        <v>211090</v>
      </c>
      <c r="DK104" s="31">
        <v>211090</v>
      </c>
      <c r="DL104" s="31">
        <v>211090</v>
      </c>
    </row>
    <row r="105" spans="1:116" x14ac:dyDescent="0.2">
      <c r="B105" s="464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6"/>
      <c r="N105" s="428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71"/>
      <c r="BA105" s="471"/>
      <c r="BB105" s="471"/>
      <c r="BC105" s="471"/>
      <c r="BD105" s="471"/>
      <c r="BE105" s="471"/>
      <c r="BF105" s="471"/>
      <c r="BG105" s="471"/>
      <c r="BH105" s="471"/>
      <c r="BI105" s="471"/>
      <c r="BJ105" s="471"/>
      <c r="BK105" s="471"/>
      <c r="BL105" s="471"/>
      <c r="BM105" s="471"/>
      <c r="BN105" s="471"/>
      <c r="BO105" s="471"/>
      <c r="BP105" s="471"/>
      <c r="BQ105" s="471"/>
      <c r="BR105" s="471"/>
      <c r="BS105" s="471"/>
      <c r="BT105" s="471"/>
      <c r="BU105" s="471"/>
      <c r="BV105" s="471"/>
      <c r="BW105" s="471"/>
      <c r="BX105" s="471"/>
      <c r="BY105" s="471"/>
      <c r="BZ105" s="471"/>
      <c r="CA105" s="471"/>
      <c r="CB105" s="471"/>
      <c r="CC105" s="471"/>
      <c r="CD105" s="471"/>
      <c r="CE105" s="471"/>
      <c r="CF105" s="471"/>
      <c r="CG105" s="471"/>
      <c r="CH105" s="471"/>
      <c r="CI105" s="471"/>
      <c r="CJ105" s="471"/>
      <c r="CK105" s="471"/>
      <c r="CL105" s="471"/>
      <c r="CM105" s="471"/>
      <c r="CN105" s="471"/>
      <c r="CO105" s="471"/>
      <c r="CP105" s="471"/>
      <c r="CQ105" s="471"/>
      <c r="CR105" s="471"/>
      <c r="CS105" s="471"/>
      <c r="CT105" s="471"/>
      <c r="CU105" s="471"/>
      <c r="CV105" s="471"/>
      <c r="CW105" s="472"/>
      <c r="CX105" s="464"/>
      <c r="CY105" s="465"/>
      <c r="CZ105" s="465"/>
      <c r="DA105" s="465"/>
      <c r="DB105" s="465"/>
      <c r="DC105" s="465"/>
      <c r="DD105" s="465"/>
      <c r="DE105" s="465"/>
      <c r="DF105" s="465"/>
      <c r="DG105" s="465"/>
      <c r="DH105" s="465"/>
      <c r="DI105" s="466"/>
      <c r="DJ105" s="374"/>
      <c r="DK105" s="180"/>
      <c r="DL105" s="77"/>
    </row>
    <row r="106" spans="1:116" s="70" customFormat="1" ht="12.75" customHeight="1" x14ac:dyDescent="0.2">
      <c r="A106" s="69"/>
      <c r="B106" s="464" t="s">
        <v>50</v>
      </c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6"/>
      <c r="N106" s="419"/>
      <c r="O106" s="500" t="s">
        <v>258</v>
      </c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0"/>
      <c r="BI106" s="500"/>
      <c r="BJ106" s="500"/>
      <c r="BK106" s="500"/>
      <c r="BL106" s="500"/>
      <c r="BM106" s="500"/>
      <c r="BN106" s="500"/>
      <c r="BO106" s="500"/>
      <c r="BP106" s="500"/>
      <c r="BQ106" s="500"/>
      <c r="BR106" s="500"/>
      <c r="BS106" s="500"/>
      <c r="BT106" s="500"/>
      <c r="BU106" s="500"/>
      <c r="BV106" s="500"/>
      <c r="BW106" s="500"/>
      <c r="BX106" s="500"/>
      <c r="BY106" s="500"/>
      <c r="BZ106" s="500"/>
      <c r="CA106" s="500"/>
      <c r="CB106" s="500"/>
      <c r="CC106" s="500"/>
      <c r="CD106" s="500"/>
      <c r="CE106" s="500"/>
      <c r="CF106" s="500"/>
      <c r="CG106" s="500"/>
      <c r="CH106" s="500"/>
      <c r="CI106" s="500"/>
      <c r="CJ106" s="500"/>
      <c r="CK106" s="500"/>
      <c r="CL106" s="500"/>
      <c r="CM106" s="500"/>
      <c r="CN106" s="500"/>
      <c r="CO106" s="500"/>
      <c r="CP106" s="500"/>
      <c r="CQ106" s="500"/>
      <c r="CR106" s="500"/>
      <c r="CS106" s="500"/>
      <c r="CT106" s="500"/>
      <c r="CU106" s="500"/>
      <c r="CV106" s="500"/>
      <c r="CW106" s="501"/>
      <c r="CX106" s="464" t="s">
        <v>49</v>
      </c>
      <c r="CY106" s="465"/>
      <c r="CZ106" s="465"/>
      <c r="DA106" s="465"/>
      <c r="DB106" s="465"/>
      <c r="DC106" s="465"/>
      <c r="DD106" s="465"/>
      <c r="DE106" s="465"/>
      <c r="DF106" s="465"/>
      <c r="DG106" s="465"/>
      <c r="DH106" s="465"/>
      <c r="DI106" s="466"/>
      <c r="DJ106" s="374">
        <f>SUM(DJ107:DJ108)</f>
        <v>18572076</v>
      </c>
      <c r="DK106" s="180">
        <f>SUM(DK107,DK108)</f>
        <v>18528776</v>
      </c>
      <c r="DL106" s="77">
        <f>SUM(DL107,DL108)</f>
        <v>15273047</v>
      </c>
    </row>
    <row r="107" spans="1:116" s="70" customFormat="1" ht="13.5" customHeight="1" x14ac:dyDescent="0.2">
      <c r="A107" s="69"/>
      <c r="B107" s="464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6"/>
      <c r="N107" s="29"/>
      <c r="O107" s="500" t="s">
        <v>259</v>
      </c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500"/>
      <c r="AE107" s="500"/>
      <c r="AF107" s="500"/>
      <c r="AG107" s="500"/>
      <c r="AH107" s="500"/>
      <c r="AI107" s="500"/>
      <c r="AJ107" s="500"/>
      <c r="AK107" s="500"/>
      <c r="AL107" s="500"/>
      <c r="AM107" s="500"/>
      <c r="AN107" s="500"/>
      <c r="AO107" s="500"/>
      <c r="AP107" s="500"/>
      <c r="AQ107" s="500"/>
      <c r="AR107" s="500"/>
      <c r="AS107" s="500"/>
      <c r="AT107" s="500"/>
      <c r="AU107" s="500"/>
      <c r="AV107" s="500"/>
      <c r="AW107" s="500"/>
      <c r="AX107" s="500"/>
      <c r="AY107" s="500"/>
      <c r="AZ107" s="500"/>
      <c r="BA107" s="500"/>
      <c r="BB107" s="500"/>
      <c r="BC107" s="500"/>
      <c r="BD107" s="500"/>
      <c r="BE107" s="500"/>
      <c r="BF107" s="500"/>
      <c r="BG107" s="500"/>
      <c r="BH107" s="500"/>
      <c r="BI107" s="500"/>
      <c r="BJ107" s="500"/>
      <c r="BK107" s="500"/>
      <c r="BL107" s="500"/>
      <c r="BM107" s="500"/>
      <c r="BN107" s="500"/>
      <c r="BO107" s="500"/>
      <c r="BP107" s="500"/>
      <c r="BQ107" s="500"/>
      <c r="BR107" s="500"/>
      <c r="BS107" s="500"/>
      <c r="BT107" s="500"/>
      <c r="BU107" s="500"/>
      <c r="BV107" s="500"/>
      <c r="BW107" s="500"/>
      <c r="BX107" s="500"/>
      <c r="BY107" s="500"/>
      <c r="BZ107" s="500"/>
      <c r="CA107" s="500"/>
      <c r="CB107" s="500"/>
      <c r="CC107" s="500"/>
      <c r="CD107" s="500"/>
      <c r="CE107" s="500"/>
      <c r="CF107" s="500"/>
      <c r="CG107" s="500"/>
      <c r="CH107" s="500"/>
      <c r="CI107" s="500"/>
      <c r="CJ107" s="500"/>
      <c r="CK107" s="500"/>
      <c r="CL107" s="500"/>
      <c r="CM107" s="500"/>
      <c r="CN107" s="500"/>
      <c r="CO107" s="500"/>
      <c r="CP107" s="500"/>
      <c r="CQ107" s="500"/>
      <c r="CR107" s="500"/>
      <c r="CS107" s="500"/>
      <c r="CT107" s="500"/>
      <c r="CU107" s="500"/>
      <c r="CV107" s="500"/>
      <c r="CW107" s="501"/>
      <c r="CX107" s="464" t="s">
        <v>48</v>
      </c>
      <c r="CY107" s="465"/>
      <c r="CZ107" s="465"/>
      <c r="DA107" s="465"/>
      <c r="DB107" s="465"/>
      <c r="DC107" s="465"/>
      <c r="DD107" s="465"/>
      <c r="DE107" s="465"/>
      <c r="DF107" s="465"/>
      <c r="DG107" s="465"/>
      <c r="DH107" s="465"/>
      <c r="DI107" s="466"/>
      <c r="DJ107" s="255">
        <v>17701152</v>
      </c>
      <c r="DK107" s="45">
        <v>15202837</v>
      </c>
      <c r="DL107" s="402">
        <v>14980149</v>
      </c>
    </row>
    <row r="108" spans="1:116" s="70" customFormat="1" ht="12.75" customHeight="1" thickBot="1" x14ac:dyDescent="0.25">
      <c r="A108" s="69"/>
      <c r="B108" s="461"/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8"/>
      <c r="N108" s="28"/>
      <c r="O108" s="510" t="s">
        <v>260</v>
      </c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0"/>
      <c r="AM108" s="510"/>
      <c r="AN108" s="510"/>
      <c r="AO108" s="510"/>
      <c r="AP108" s="510"/>
      <c r="AQ108" s="510"/>
      <c r="AR108" s="510"/>
      <c r="AS108" s="510"/>
      <c r="AT108" s="510"/>
      <c r="AU108" s="510"/>
      <c r="AV108" s="510"/>
      <c r="AW108" s="510"/>
      <c r="AX108" s="510"/>
      <c r="AY108" s="510"/>
      <c r="AZ108" s="510"/>
      <c r="BA108" s="510"/>
      <c r="BB108" s="510"/>
      <c r="BC108" s="510"/>
      <c r="BD108" s="510"/>
      <c r="BE108" s="510"/>
      <c r="BF108" s="510"/>
      <c r="BG108" s="510"/>
      <c r="BH108" s="510"/>
      <c r="BI108" s="510"/>
      <c r="BJ108" s="510"/>
      <c r="BK108" s="510"/>
      <c r="BL108" s="510"/>
      <c r="BM108" s="510"/>
      <c r="BN108" s="510"/>
      <c r="BO108" s="510"/>
      <c r="BP108" s="510"/>
      <c r="BQ108" s="510"/>
      <c r="BR108" s="510"/>
      <c r="BS108" s="510"/>
      <c r="BT108" s="510"/>
      <c r="BU108" s="510"/>
      <c r="BV108" s="510"/>
      <c r="BW108" s="510"/>
      <c r="BX108" s="510"/>
      <c r="BY108" s="510"/>
      <c r="BZ108" s="510"/>
      <c r="CA108" s="510"/>
      <c r="CB108" s="510"/>
      <c r="CC108" s="510"/>
      <c r="CD108" s="510"/>
      <c r="CE108" s="510"/>
      <c r="CF108" s="510"/>
      <c r="CG108" s="510"/>
      <c r="CH108" s="510"/>
      <c r="CI108" s="510"/>
      <c r="CJ108" s="510"/>
      <c r="CK108" s="510"/>
      <c r="CL108" s="510"/>
      <c r="CM108" s="510"/>
      <c r="CN108" s="510"/>
      <c r="CO108" s="510"/>
      <c r="CP108" s="510"/>
      <c r="CQ108" s="510"/>
      <c r="CR108" s="510"/>
      <c r="CS108" s="510"/>
      <c r="CT108" s="510"/>
      <c r="CU108" s="510"/>
      <c r="CV108" s="510"/>
      <c r="CW108" s="511"/>
      <c r="CX108" s="461" t="s">
        <v>47</v>
      </c>
      <c r="CY108" s="457"/>
      <c r="CZ108" s="457"/>
      <c r="DA108" s="457"/>
      <c r="DB108" s="457"/>
      <c r="DC108" s="457"/>
      <c r="DD108" s="457"/>
      <c r="DE108" s="457"/>
      <c r="DF108" s="457"/>
      <c r="DG108" s="457"/>
      <c r="DH108" s="457"/>
      <c r="DI108" s="458"/>
      <c r="DJ108" s="387">
        <v>870924</v>
      </c>
      <c r="DK108" s="43">
        <v>3325939</v>
      </c>
      <c r="DL108" s="403">
        <v>292898</v>
      </c>
    </row>
    <row r="109" spans="1:116" ht="13.5" thickBot="1" x14ac:dyDescent="0.25">
      <c r="B109" s="451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3"/>
      <c r="N109" s="420"/>
      <c r="O109" s="495" t="s">
        <v>261</v>
      </c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5"/>
      <c r="AR109" s="495"/>
      <c r="AS109" s="495"/>
      <c r="AT109" s="495"/>
      <c r="AU109" s="495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5"/>
      <c r="BJ109" s="495"/>
      <c r="BK109" s="495"/>
      <c r="BL109" s="495"/>
      <c r="BM109" s="495"/>
      <c r="BN109" s="495"/>
      <c r="BO109" s="495"/>
      <c r="BP109" s="495"/>
      <c r="BQ109" s="495"/>
      <c r="BR109" s="495"/>
      <c r="BS109" s="495"/>
      <c r="BT109" s="495"/>
      <c r="BU109" s="495"/>
      <c r="BV109" s="495"/>
      <c r="BW109" s="495"/>
      <c r="BX109" s="495"/>
      <c r="BY109" s="495"/>
      <c r="BZ109" s="495"/>
      <c r="CA109" s="495"/>
      <c r="CB109" s="495"/>
      <c r="CC109" s="495"/>
      <c r="CD109" s="495"/>
      <c r="CE109" s="495"/>
      <c r="CF109" s="495"/>
      <c r="CG109" s="495"/>
      <c r="CH109" s="495"/>
      <c r="CI109" s="495"/>
      <c r="CJ109" s="495"/>
      <c r="CK109" s="495"/>
      <c r="CL109" s="495"/>
      <c r="CM109" s="495"/>
      <c r="CN109" s="495"/>
      <c r="CO109" s="495"/>
      <c r="CP109" s="495"/>
      <c r="CQ109" s="495"/>
      <c r="CR109" s="495"/>
      <c r="CS109" s="495"/>
      <c r="CT109" s="495"/>
      <c r="CU109" s="495"/>
      <c r="CV109" s="495"/>
      <c r="CW109" s="496"/>
      <c r="CX109" s="506" t="s">
        <v>46</v>
      </c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3"/>
      <c r="DJ109" s="388">
        <f>DJ100+DJ101+DJ102+DJ103+DJ104+DJ106</f>
        <v>56274896</v>
      </c>
      <c r="DK109" s="181">
        <f>DK100+DK101+DK102+DK103+DK104+DK106</f>
        <v>56231596</v>
      </c>
      <c r="DL109" s="162">
        <f>DL100+DL101+DL102+DL103+DL104+DL106</f>
        <v>52975867</v>
      </c>
    </row>
    <row r="110" spans="1:116" ht="13.5" customHeight="1" x14ac:dyDescent="0.2">
      <c r="B110" s="502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90"/>
      <c r="N110" s="140"/>
      <c r="O110" s="491" t="s">
        <v>262</v>
      </c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1"/>
      <c r="AW110" s="491"/>
      <c r="AX110" s="491"/>
      <c r="AY110" s="491"/>
      <c r="AZ110" s="491"/>
      <c r="BA110" s="491"/>
      <c r="BB110" s="491"/>
      <c r="BC110" s="491"/>
      <c r="BD110" s="491"/>
      <c r="BE110" s="491"/>
      <c r="BF110" s="491"/>
      <c r="BG110" s="491"/>
      <c r="BH110" s="491"/>
      <c r="BI110" s="491"/>
      <c r="BJ110" s="491"/>
      <c r="BK110" s="491"/>
      <c r="BL110" s="491"/>
      <c r="BM110" s="491"/>
      <c r="BN110" s="491"/>
      <c r="BO110" s="491"/>
      <c r="BP110" s="491"/>
      <c r="BQ110" s="491"/>
      <c r="BR110" s="491"/>
      <c r="BS110" s="491"/>
      <c r="BT110" s="491"/>
      <c r="BU110" s="491"/>
      <c r="BV110" s="491"/>
      <c r="BW110" s="491"/>
      <c r="BX110" s="491"/>
      <c r="BY110" s="491"/>
      <c r="BZ110" s="491"/>
      <c r="CA110" s="491"/>
      <c r="CB110" s="491"/>
      <c r="CC110" s="491"/>
      <c r="CD110" s="491"/>
      <c r="CE110" s="491"/>
      <c r="CF110" s="491"/>
      <c r="CG110" s="491"/>
      <c r="CH110" s="491"/>
      <c r="CI110" s="491"/>
      <c r="CJ110" s="491"/>
      <c r="CK110" s="491"/>
      <c r="CL110" s="491"/>
      <c r="CM110" s="491"/>
      <c r="CN110" s="491"/>
      <c r="CO110" s="491"/>
      <c r="CP110" s="491"/>
      <c r="CQ110" s="491"/>
      <c r="CR110" s="491"/>
      <c r="CS110" s="491"/>
      <c r="CT110" s="491"/>
      <c r="CU110" s="491"/>
      <c r="CV110" s="491"/>
      <c r="CW110" s="492"/>
      <c r="CX110" s="499">
        <v>1410</v>
      </c>
      <c r="CY110" s="489"/>
      <c r="CZ110" s="489"/>
      <c r="DA110" s="489"/>
      <c r="DB110" s="489"/>
      <c r="DC110" s="489"/>
      <c r="DD110" s="489"/>
      <c r="DE110" s="489"/>
      <c r="DF110" s="489"/>
      <c r="DG110" s="489"/>
      <c r="DH110" s="489"/>
      <c r="DI110" s="490"/>
      <c r="DJ110" s="384"/>
      <c r="DK110" s="78"/>
      <c r="DL110" s="72"/>
    </row>
    <row r="111" spans="1:116" x14ac:dyDescent="0.2">
      <c r="B111" s="483" t="s">
        <v>43</v>
      </c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5"/>
      <c r="N111" s="15"/>
      <c r="O111" s="486" t="s">
        <v>263</v>
      </c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486"/>
      <c r="BG111" s="486"/>
      <c r="BH111" s="486"/>
      <c r="BI111" s="486"/>
      <c r="BJ111" s="486"/>
      <c r="BK111" s="486"/>
      <c r="BL111" s="486"/>
      <c r="BM111" s="486"/>
      <c r="BN111" s="486"/>
      <c r="BO111" s="486"/>
      <c r="BP111" s="486"/>
      <c r="BQ111" s="486"/>
      <c r="BR111" s="486"/>
      <c r="BS111" s="486"/>
      <c r="BT111" s="486"/>
      <c r="BU111" s="486"/>
      <c r="BV111" s="486"/>
      <c r="BW111" s="486"/>
      <c r="BX111" s="486"/>
      <c r="BY111" s="486"/>
      <c r="BZ111" s="486"/>
      <c r="CA111" s="486"/>
      <c r="CB111" s="486"/>
      <c r="CC111" s="486"/>
      <c r="CD111" s="486"/>
      <c r="CE111" s="486"/>
      <c r="CF111" s="486"/>
      <c r="CG111" s="486"/>
      <c r="CH111" s="486"/>
      <c r="CI111" s="486"/>
      <c r="CJ111" s="486"/>
      <c r="CK111" s="486"/>
      <c r="CL111" s="486"/>
      <c r="CM111" s="486"/>
      <c r="CN111" s="486"/>
      <c r="CO111" s="486"/>
      <c r="CP111" s="486"/>
      <c r="CQ111" s="486"/>
      <c r="CR111" s="486"/>
      <c r="CS111" s="486"/>
      <c r="CT111" s="486"/>
      <c r="CU111" s="486"/>
      <c r="CV111" s="486"/>
      <c r="CW111" s="487"/>
      <c r="CX111" s="493"/>
      <c r="CY111" s="484"/>
      <c r="CZ111" s="484"/>
      <c r="DA111" s="484"/>
      <c r="DB111" s="484"/>
      <c r="DC111" s="484"/>
      <c r="DD111" s="484"/>
      <c r="DE111" s="484"/>
      <c r="DF111" s="484"/>
      <c r="DG111" s="484"/>
      <c r="DH111" s="484"/>
      <c r="DI111" s="485"/>
      <c r="DJ111" s="389">
        <f>DJ112+DJ113</f>
        <v>30155000</v>
      </c>
      <c r="DK111" s="182">
        <f>DK112+DK113</f>
        <v>27670000</v>
      </c>
      <c r="DL111" s="164">
        <f>DL112+DL113</f>
        <v>31220000</v>
      </c>
    </row>
    <row r="112" spans="1:116" ht="24.75" customHeight="1" x14ac:dyDescent="0.2">
      <c r="B112" s="507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5"/>
      <c r="N112" s="367"/>
      <c r="O112" s="508" t="s">
        <v>264</v>
      </c>
      <c r="P112" s="508"/>
      <c r="Q112" s="508"/>
      <c r="R112" s="508"/>
      <c r="S112" s="508"/>
      <c r="T112" s="508"/>
      <c r="U112" s="508"/>
      <c r="V112" s="508"/>
      <c r="W112" s="508"/>
      <c r="X112" s="508"/>
      <c r="Y112" s="508"/>
      <c r="Z112" s="508"/>
      <c r="AA112" s="508"/>
      <c r="AB112" s="508"/>
      <c r="AC112" s="508"/>
      <c r="AD112" s="508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508"/>
      <c r="AQ112" s="508"/>
      <c r="AR112" s="508"/>
      <c r="AS112" s="508"/>
      <c r="AT112" s="508"/>
      <c r="AU112" s="508"/>
      <c r="AV112" s="508"/>
      <c r="AW112" s="508"/>
      <c r="AX112" s="508"/>
      <c r="AY112" s="508"/>
      <c r="AZ112" s="508"/>
      <c r="BA112" s="508"/>
      <c r="BB112" s="508"/>
      <c r="BC112" s="508"/>
      <c r="BD112" s="508"/>
      <c r="BE112" s="508"/>
      <c r="BF112" s="508"/>
      <c r="BG112" s="508"/>
      <c r="BH112" s="508"/>
      <c r="BI112" s="508"/>
      <c r="BJ112" s="508"/>
      <c r="BK112" s="508"/>
      <c r="BL112" s="508"/>
      <c r="BM112" s="508"/>
      <c r="BN112" s="508"/>
      <c r="BO112" s="508"/>
      <c r="BP112" s="508"/>
      <c r="BQ112" s="508"/>
      <c r="BR112" s="508"/>
      <c r="BS112" s="508"/>
      <c r="BT112" s="508"/>
      <c r="BU112" s="508"/>
      <c r="BV112" s="508"/>
      <c r="BW112" s="508"/>
      <c r="BX112" s="508"/>
      <c r="BY112" s="508"/>
      <c r="BZ112" s="508"/>
      <c r="CA112" s="508"/>
      <c r="CB112" s="508"/>
      <c r="CC112" s="508"/>
      <c r="CD112" s="508"/>
      <c r="CE112" s="508"/>
      <c r="CF112" s="508"/>
      <c r="CG112" s="508"/>
      <c r="CH112" s="508"/>
      <c r="CI112" s="508"/>
      <c r="CJ112" s="508"/>
      <c r="CK112" s="508"/>
      <c r="CL112" s="508"/>
      <c r="CM112" s="508"/>
      <c r="CN112" s="508"/>
      <c r="CO112" s="508"/>
      <c r="CP112" s="508"/>
      <c r="CQ112" s="508"/>
      <c r="CR112" s="508"/>
      <c r="CS112" s="508"/>
      <c r="CT112" s="508"/>
      <c r="CU112" s="508"/>
      <c r="CV112" s="508"/>
      <c r="CW112" s="509"/>
      <c r="CX112" s="503">
        <v>1411</v>
      </c>
      <c r="CY112" s="504"/>
      <c r="CZ112" s="504"/>
      <c r="DA112" s="504"/>
      <c r="DB112" s="504"/>
      <c r="DC112" s="504"/>
      <c r="DD112" s="504"/>
      <c r="DE112" s="504"/>
      <c r="DF112" s="504"/>
      <c r="DG112" s="504"/>
      <c r="DH112" s="504"/>
      <c r="DI112" s="505"/>
      <c r="DJ112" s="386">
        <v>25155000</v>
      </c>
      <c r="DK112" s="178">
        <v>27670000</v>
      </c>
      <c r="DL112" s="404">
        <v>27220000</v>
      </c>
    </row>
    <row r="113" spans="1:117" ht="12.75" customHeight="1" x14ac:dyDescent="0.2">
      <c r="B113" s="507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5"/>
      <c r="N113" s="367"/>
      <c r="O113" s="508" t="s">
        <v>265</v>
      </c>
      <c r="P113" s="508"/>
      <c r="Q113" s="508"/>
      <c r="R113" s="508"/>
      <c r="S113" s="508"/>
      <c r="T113" s="508"/>
      <c r="U113" s="508"/>
      <c r="V113" s="508"/>
      <c r="W113" s="508"/>
      <c r="X113" s="508"/>
      <c r="Y113" s="508"/>
      <c r="Z113" s="508"/>
      <c r="AA113" s="508"/>
      <c r="AB113" s="508"/>
      <c r="AC113" s="508"/>
      <c r="AD113" s="508"/>
      <c r="AE113" s="508"/>
      <c r="AF113" s="508"/>
      <c r="AG113" s="508"/>
      <c r="AH113" s="508"/>
      <c r="AI113" s="508"/>
      <c r="AJ113" s="508"/>
      <c r="AK113" s="508"/>
      <c r="AL113" s="508"/>
      <c r="AM113" s="508"/>
      <c r="AN113" s="508"/>
      <c r="AO113" s="508"/>
      <c r="AP113" s="508"/>
      <c r="AQ113" s="508"/>
      <c r="AR113" s="508"/>
      <c r="AS113" s="508"/>
      <c r="AT113" s="508"/>
      <c r="AU113" s="508"/>
      <c r="AV113" s="508"/>
      <c r="AW113" s="508"/>
      <c r="AX113" s="508"/>
      <c r="AY113" s="508"/>
      <c r="AZ113" s="508"/>
      <c r="BA113" s="508"/>
      <c r="BB113" s="508"/>
      <c r="BC113" s="508"/>
      <c r="BD113" s="508"/>
      <c r="BE113" s="508"/>
      <c r="BF113" s="508"/>
      <c r="BG113" s="508"/>
      <c r="BH113" s="508"/>
      <c r="BI113" s="508"/>
      <c r="BJ113" s="508"/>
      <c r="BK113" s="508"/>
      <c r="BL113" s="508"/>
      <c r="BM113" s="508"/>
      <c r="BN113" s="508"/>
      <c r="BO113" s="508"/>
      <c r="BP113" s="508"/>
      <c r="BQ113" s="508"/>
      <c r="BR113" s="508"/>
      <c r="BS113" s="508"/>
      <c r="BT113" s="508"/>
      <c r="BU113" s="508"/>
      <c r="BV113" s="508"/>
      <c r="BW113" s="508"/>
      <c r="BX113" s="508"/>
      <c r="BY113" s="508"/>
      <c r="BZ113" s="508"/>
      <c r="CA113" s="508"/>
      <c r="CB113" s="508"/>
      <c r="CC113" s="508"/>
      <c r="CD113" s="508"/>
      <c r="CE113" s="508"/>
      <c r="CF113" s="508"/>
      <c r="CG113" s="508"/>
      <c r="CH113" s="508"/>
      <c r="CI113" s="508"/>
      <c r="CJ113" s="508"/>
      <c r="CK113" s="508"/>
      <c r="CL113" s="508"/>
      <c r="CM113" s="508"/>
      <c r="CN113" s="508"/>
      <c r="CO113" s="508"/>
      <c r="CP113" s="508"/>
      <c r="CQ113" s="508"/>
      <c r="CR113" s="508"/>
      <c r="CS113" s="508"/>
      <c r="CT113" s="508"/>
      <c r="CU113" s="508"/>
      <c r="CV113" s="508"/>
      <c r="CW113" s="509"/>
      <c r="CX113" s="503">
        <v>1412</v>
      </c>
      <c r="CY113" s="504"/>
      <c r="CZ113" s="504"/>
      <c r="DA113" s="504"/>
      <c r="DB113" s="504"/>
      <c r="DC113" s="504"/>
      <c r="DD113" s="504"/>
      <c r="DE113" s="504"/>
      <c r="DF113" s="504"/>
      <c r="DG113" s="504"/>
      <c r="DH113" s="504"/>
      <c r="DI113" s="505"/>
      <c r="DJ113" s="386">
        <v>5000000</v>
      </c>
      <c r="DK113" s="177">
        <v>0</v>
      </c>
      <c r="DL113" s="177">
        <v>4000000</v>
      </c>
    </row>
    <row r="114" spans="1:117" x14ac:dyDescent="0.2">
      <c r="B114" s="464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6"/>
      <c r="N114" s="3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1"/>
      <c r="AZ114" s="471"/>
      <c r="BA114" s="471"/>
      <c r="BB114" s="471"/>
      <c r="BC114" s="471"/>
      <c r="BD114" s="471"/>
      <c r="BE114" s="471"/>
      <c r="BF114" s="471"/>
      <c r="BG114" s="471"/>
      <c r="BH114" s="471"/>
      <c r="BI114" s="471"/>
      <c r="BJ114" s="471"/>
      <c r="BK114" s="471"/>
      <c r="BL114" s="471"/>
      <c r="BM114" s="471"/>
      <c r="BN114" s="471"/>
      <c r="BO114" s="471"/>
      <c r="BP114" s="471"/>
      <c r="BQ114" s="471"/>
      <c r="BR114" s="471"/>
      <c r="BS114" s="471"/>
      <c r="BT114" s="471"/>
      <c r="BU114" s="471"/>
      <c r="BV114" s="471"/>
      <c r="BW114" s="471"/>
      <c r="BX114" s="471"/>
      <c r="BY114" s="471"/>
      <c r="BZ114" s="471"/>
      <c r="CA114" s="471"/>
      <c r="CB114" s="471"/>
      <c r="CC114" s="471"/>
      <c r="CD114" s="471"/>
      <c r="CE114" s="471"/>
      <c r="CF114" s="471"/>
      <c r="CG114" s="471"/>
      <c r="CH114" s="471"/>
      <c r="CI114" s="471"/>
      <c r="CJ114" s="471"/>
      <c r="CK114" s="471"/>
      <c r="CL114" s="471"/>
      <c r="CM114" s="471"/>
      <c r="CN114" s="471"/>
      <c r="CO114" s="471"/>
      <c r="CP114" s="471"/>
      <c r="CQ114" s="471"/>
      <c r="CR114" s="471"/>
      <c r="CS114" s="471"/>
      <c r="CT114" s="471"/>
      <c r="CU114" s="471"/>
      <c r="CV114" s="471"/>
      <c r="CW114" s="472"/>
      <c r="CX114" s="464"/>
      <c r="CY114" s="465"/>
      <c r="CZ114" s="465"/>
      <c r="DA114" s="465"/>
      <c r="DB114" s="465"/>
      <c r="DC114" s="465"/>
      <c r="DD114" s="465"/>
      <c r="DE114" s="465"/>
      <c r="DF114" s="465"/>
      <c r="DG114" s="465"/>
      <c r="DH114" s="465"/>
      <c r="DI114" s="466"/>
      <c r="DJ114" s="374"/>
      <c r="DK114" s="180"/>
      <c r="DL114" s="77"/>
    </row>
    <row r="115" spans="1:117" x14ac:dyDescent="0.2">
      <c r="B115" s="498" t="s">
        <v>45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6"/>
      <c r="N115" s="365"/>
      <c r="O115" s="477" t="s">
        <v>266</v>
      </c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7"/>
      <c r="AE115" s="477"/>
      <c r="AF115" s="477"/>
      <c r="AG115" s="477"/>
      <c r="AH115" s="477"/>
      <c r="AI115" s="477"/>
      <c r="AJ115" s="477"/>
      <c r="AK115" s="477"/>
      <c r="AL115" s="477"/>
      <c r="AM115" s="477"/>
      <c r="AN115" s="477"/>
      <c r="AO115" s="477"/>
      <c r="AP115" s="477"/>
      <c r="AQ115" s="477"/>
      <c r="AR115" s="477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7"/>
      <c r="BF115" s="477"/>
      <c r="BG115" s="477"/>
      <c r="BH115" s="477"/>
      <c r="BI115" s="477"/>
      <c r="BJ115" s="477"/>
      <c r="BK115" s="477"/>
      <c r="BL115" s="477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7"/>
      <c r="BZ115" s="477"/>
      <c r="CA115" s="477"/>
      <c r="CB115" s="477"/>
      <c r="CC115" s="477"/>
      <c r="CD115" s="477"/>
      <c r="CE115" s="477"/>
      <c r="CF115" s="477"/>
      <c r="CG115" s="477"/>
      <c r="CH115" s="477"/>
      <c r="CI115" s="477"/>
      <c r="CJ115" s="477"/>
      <c r="CK115" s="477"/>
      <c r="CL115" s="477"/>
      <c r="CM115" s="477"/>
      <c r="CN115" s="477"/>
      <c r="CO115" s="477"/>
      <c r="CP115" s="477"/>
      <c r="CQ115" s="477"/>
      <c r="CR115" s="477"/>
      <c r="CS115" s="477"/>
      <c r="CT115" s="477"/>
      <c r="CU115" s="477"/>
      <c r="CV115" s="477"/>
      <c r="CW115" s="478"/>
      <c r="CX115" s="464" t="s">
        <v>13</v>
      </c>
      <c r="CY115" s="465"/>
      <c r="CZ115" s="465"/>
      <c r="DA115" s="465"/>
      <c r="DB115" s="465"/>
      <c r="DC115" s="465"/>
      <c r="DD115" s="465"/>
      <c r="DE115" s="465"/>
      <c r="DF115" s="465"/>
      <c r="DG115" s="465"/>
      <c r="DH115" s="465"/>
      <c r="DI115" s="466"/>
      <c r="DJ115" s="255">
        <v>7268407</v>
      </c>
      <c r="DK115" s="45">
        <v>6986807</v>
      </c>
      <c r="DL115" s="402">
        <v>6349854</v>
      </c>
    </row>
    <row r="116" spans="1:117" x14ac:dyDescent="0.2">
      <c r="B116" s="464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6"/>
      <c r="N116" s="3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  <c r="BA116" s="471"/>
      <c r="BB116" s="471"/>
      <c r="BC116" s="471"/>
      <c r="BD116" s="471"/>
      <c r="BE116" s="471"/>
      <c r="BF116" s="471"/>
      <c r="BG116" s="471"/>
      <c r="BH116" s="471"/>
      <c r="BI116" s="471"/>
      <c r="BJ116" s="471"/>
      <c r="BK116" s="471"/>
      <c r="BL116" s="471"/>
      <c r="BM116" s="471"/>
      <c r="BN116" s="471"/>
      <c r="BO116" s="471"/>
      <c r="BP116" s="471"/>
      <c r="BQ116" s="471"/>
      <c r="BR116" s="471"/>
      <c r="BS116" s="471"/>
      <c r="BT116" s="471"/>
      <c r="BU116" s="471"/>
      <c r="BV116" s="471"/>
      <c r="BW116" s="471"/>
      <c r="BX116" s="471"/>
      <c r="BY116" s="471"/>
      <c r="BZ116" s="471"/>
      <c r="CA116" s="471"/>
      <c r="CB116" s="471"/>
      <c r="CC116" s="471"/>
      <c r="CD116" s="471"/>
      <c r="CE116" s="471"/>
      <c r="CF116" s="471"/>
      <c r="CG116" s="471"/>
      <c r="CH116" s="471"/>
      <c r="CI116" s="471"/>
      <c r="CJ116" s="471"/>
      <c r="CK116" s="471"/>
      <c r="CL116" s="471"/>
      <c r="CM116" s="471"/>
      <c r="CN116" s="471"/>
      <c r="CO116" s="471"/>
      <c r="CP116" s="471"/>
      <c r="CQ116" s="471"/>
      <c r="CR116" s="471"/>
      <c r="CS116" s="471"/>
      <c r="CT116" s="471"/>
      <c r="CU116" s="471"/>
      <c r="CV116" s="471"/>
      <c r="CW116" s="472"/>
      <c r="CX116" s="464"/>
      <c r="CY116" s="465"/>
      <c r="CZ116" s="465"/>
      <c r="DA116" s="465"/>
      <c r="DB116" s="465"/>
      <c r="DC116" s="465"/>
      <c r="DD116" s="465"/>
      <c r="DE116" s="465"/>
      <c r="DF116" s="465"/>
      <c r="DG116" s="465"/>
      <c r="DH116" s="465"/>
      <c r="DI116" s="466"/>
      <c r="DJ116" s="374"/>
      <c r="DK116" s="180"/>
      <c r="DL116" s="77"/>
    </row>
    <row r="117" spans="1:117" x14ac:dyDescent="0.2">
      <c r="B117" s="464" t="s">
        <v>33</v>
      </c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6"/>
      <c r="N117" s="365"/>
      <c r="O117" s="477" t="s">
        <v>267</v>
      </c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77"/>
      <c r="AH117" s="477"/>
      <c r="AI117" s="477"/>
      <c r="AJ117" s="477"/>
      <c r="AK117" s="477"/>
      <c r="AL117" s="477"/>
      <c r="AM117" s="477"/>
      <c r="AN117" s="477"/>
      <c r="AO117" s="477"/>
      <c r="AP117" s="477"/>
      <c r="AQ117" s="477"/>
      <c r="AR117" s="477"/>
      <c r="AS117" s="477"/>
      <c r="AT117" s="477"/>
      <c r="AU117" s="477"/>
      <c r="AV117" s="477"/>
      <c r="AW117" s="477"/>
      <c r="AX117" s="477"/>
      <c r="AY117" s="477"/>
      <c r="AZ117" s="477"/>
      <c r="BA117" s="477"/>
      <c r="BB117" s="477"/>
      <c r="BC117" s="477"/>
      <c r="BD117" s="477"/>
      <c r="BE117" s="477"/>
      <c r="BF117" s="477"/>
      <c r="BG117" s="477"/>
      <c r="BH117" s="477"/>
      <c r="BI117" s="477"/>
      <c r="BJ117" s="477"/>
      <c r="BK117" s="477"/>
      <c r="BL117" s="477"/>
      <c r="BM117" s="477"/>
      <c r="BN117" s="477"/>
      <c r="BO117" s="477"/>
      <c r="BP117" s="477"/>
      <c r="BQ117" s="477"/>
      <c r="BR117" s="477"/>
      <c r="BS117" s="477"/>
      <c r="BT117" s="477"/>
      <c r="BU117" s="477"/>
      <c r="BV117" s="477"/>
      <c r="BW117" s="477"/>
      <c r="BX117" s="477"/>
      <c r="BY117" s="477"/>
      <c r="BZ117" s="477"/>
      <c r="CA117" s="477"/>
      <c r="CB117" s="477"/>
      <c r="CC117" s="477"/>
      <c r="CD117" s="477"/>
      <c r="CE117" s="477"/>
      <c r="CF117" s="477"/>
      <c r="CG117" s="477"/>
      <c r="CH117" s="477"/>
      <c r="CI117" s="477"/>
      <c r="CJ117" s="477"/>
      <c r="CK117" s="477"/>
      <c r="CL117" s="477"/>
      <c r="CM117" s="477"/>
      <c r="CN117" s="477"/>
      <c r="CO117" s="477"/>
      <c r="CP117" s="477"/>
      <c r="CQ117" s="477"/>
      <c r="CR117" s="477"/>
      <c r="CS117" s="477"/>
      <c r="CT117" s="477"/>
      <c r="CU117" s="477"/>
      <c r="CV117" s="477"/>
      <c r="CW117" s="478"/>
      <c r="CX117" s="464" t="s">
        <v>12</v>
      </c>
      <c r="CY117" s="465"/>
      <c r="CZ117" s="465"/>
      <c r="DA117" s="465"/>
      <c r="DB117" s="465"/>
      <c r="DC117" s="465"/>
      <c r="DD117" s="465"/>
      <c r="DE117" s="465"/>
      <c r="DF117" s="465"/>
      <c r="DG117" s="465"/>
      <c r="DH117" s="465"/>
      <c r="DI117" s="466"/>
      <c r="DJ117" s="255"/>
      <c r="DK117" s="45"/>
      <c r="DL117" s="31"/>
    </row>
    <row r="118" spans="1:117" x14ac:dyDescent="0.2">
      <c r="B118" s="464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6"/>
      <c r="N118" s="3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1"/>
      <c r="BJ118" s="471"/>
      <c r="BK118" s="471"/>
      <c r="BL118" s="471"/>
      <c r="BM118" s="471"/>
      <c r="BN118" s="471"/>
      <c r="BO118" s="471"/>
      <c r="BP118" s="471"/>
      <c r="BQ118" s="471"/>
      <c r="BR118" s="471"/>
      <c r="BS118" s="471"/>
      <c r="BT118" s="471"/>
      <c r="BU118" s="471"/>
      <c r="BV118" s="471"/>
      <c r="BW118" s="471"/>
      <c r="BX118" s="471"/>
      <c r="BY118" s="471"/>
      <c r="BZ118" s="471"/>
      <c r="CA118" s="471"/>
      <c r="CB118" s="471"/>
      <c r="CC118" s="471"/>
      <c r="CD118" s="471"/>
      <c r="CE118" s="471"/>
      <c r="CF118" s="471"/>
      <c r="CG118" s="471"/>
      <c r="CH118" s="471"/>
      <c r="CI118" s="471"/>
      <c r="CJ118" s="471"/>
      <c r="CK118" s="471"/>
      <c r="CL118" s="471"/>
      <c r="CM118" s="471"/>
      <c r="CN118" s="471"/>
      <c r="CO118" s="471"/>
      <c r="CP118" s="471"/>
      <c r="CQ118" s="471"/>
      <c r="CR118" s="471"/>
      <c r="CS118" s="471"/>
      <c r="CT118" s="471"/>
      <c r="CU118" s="471"/>
      <c r="CV118" s="471"/>
      <c r="CW118" s="472"/>
      <c r="CX118" s="464"/>
      <c r="CY118" s="465"/>
      <c r="CZ118" s="465"/>
      <c r="DA118" s="465"/>
      <c r="DB118" s="465"/>
      <c r="DC118" s="465"/>
      <c r="DD118" s="465"/>
      <c r="DE118" s="465"/>
      <c r="DF118" s="465"/>
      <c r="DG118" s="465"/>
      <c r="DH118" s="465"/>
      <c r="DI118" s="466"/>
      <c r="DJ118" s="374"/>
      <c r="DK118" s="180"/>
      <c r="DL118" s="77"/>
    </row>
    <row r="119" spans="1:117" s="70" customFormat="1" ht="13.5" thickBot="1" x14ac:dyDescent="0.25">
      <c r="A119" s="69"/>
      <c r="B119" s="497" t="s">
        <v>104</v>
      </c>
      <c r="C119" s="457"/>
      <c r="D119" s="457"/>
      <c r="E119" s="457"/>
      <c r="F119" s="457"/>
      <c r="G119" s="457"/>
      <c r="H119" s="457"/>
      <c r="I119" s="457"/>
      <c r="J119" s="457"/>
      <c r="K119" s="457"/>
      <c r="L119" s="457"/>
      <c r="M119" s="458"/>
      <c r="N119" s="370"/>
      <c r="O119" s="459" t="s">
        <v>268</v>
      </c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60"/>
      <c r="CX119" s="461" t="s">
        <v>11</v>
      </c>
      <c r="CY119" s="457"/>
      <c r="CZ119" s="457"/>
      <c r="DA119" s="457"/>
      <c r="DB119" s="457"/>
      <c r="DC119" s="457"/>
      <c r="DD119" s="457"/>
      <c r="DE119" s="457"/>
      <c r="DF119" s="457"/>
      <c r="DG119" s="457"/>
      <c r="DH119" s="457"/>
      <c r="DI119" s="458"/>
      <c r="DJ119" s="42">
        <f>453053+167010+1</f>
        <v>620064</v>
      </c>
      <c r="DK119" s="183">
        <v>570490</v>
      </c>
      <c r="DL119" s="405">
        <v>575327</v>
      </c>
      <c r="DM119" s="70">
        <v>167010</v>
      </c>
    </row>
    <row r="120" spans="1:117" ht="13.5" thickBot="1" x14ac:dyDescent="0.25">
      <c r="B120" s="451"/>
      <c r="C120" s="452"/>
      <c r="D120" s="452"/>
      <c r="E120" s="452"/>
      <c r="F120" s="452"/>
      <c r="G120" s="452"/>
      <c r="H120" s="452"/>
      <c r="I120" s="452"/>
      <c r="J120" s="452"/>
      <c r="K120" s="452"/>
      <c r="L120" s="452"/>
      <c r="M120" s="453"/>
      <c r="N120" s="368"/>
      <c r="O120" s="495" t="s">
        <v>269</v>
      </c>
      <c r="P120" s="495"/>
      <c r="Q120" s="495"/>
      <c r="R120" s="495"/>
      <c r="S120" s="495"/>
      <c r="T120" s="495"/>
      <c r="U120" s="495"/>
      <c r="V120" s="495"/>
      <c r="W120" s="495"/>
      <c r="X120" s="495"/>
      <c r="Y120" s="495"/>
      <c r="Z120" s="495"/>
      <c r="AA120" s="495"/>
      <c r="AB120" s="495"/>
      <c r="AC120" s="495"/>
      <c r="AD120" s="495"/>
      <c r="AE120" s="495"/>
      <c r="AF120" s="495"/>
      <c r="AG120" s="495"/>
      <c r="AH120" s="495"/>
      <c r="AI120" s="495"/>
      <c r="AJ120" s="495"/>
      <c r="AK120" s="495"/>
      <c r="AL120" s="495"/>
      <c r="AM120" s="495"/>
      <c r="AN120" s="495"/>
      <c r="AO120" s="495"/>
      <c r="AP120" s="495"/>
      <c r="AQ120" s="495"/>
      <c r="AR120" s="495"/>
      <c r="AS120" s="495"/>
      <c r="AT120" s="495"/>
      <c r="AU120" s="495"/>
      <c r="AV120" s="495"/>
      <c r="AW120" s="495"/>
      <c r="AX120" s="495"/>
      <c r="AY120" s="495"/>
      <c r="AZ120" s="495"/>
      <c r="BA120" s="495"/>
      <c r="BB120" s="495"/>
      <c r="BC120" s="495"/>
      <c r="BD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495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Q120" s="495"/>
      <c r="CR120" s="495"/>
      <c r="CS120" s="495"/>
      <c r="CT120" s="495"/>
      <c r="CU120" s="495"/>
      <c r="CV120" s="495"/>
      <c r="CW120" s="496"/>
      <c r="CX120" s="451" t="s">
        <v>44</v>
      </c>
      <c r="CY120" s="452"/>
      <c r="CZ120" s="452"/>
      <c r="DA120" s="452"/>
      <c r="DB120" s="452"/>
      <c r="DC120" s="452"/>
      <c r="DD120" s="452"/>
      <c r="DE120" s="452"/>
      <c r="DF120" s="452"/>
      <c r="DG120" s="452"/>
      <c r="DH120" s="452"/>
      <c r="DI120" s="453"/>
      <c r="DJ120" s="388">
        <f>SUM(DJ111,DJ115,DJ117,DJ119)</f>
        <v>38043471</v>
      </c>
      <c r="DK120" s="181">
        <f>SUM(DK111,DK115,DK117,DK119)</f>
        <v>35227297</v>
      </c>
      <c r="DL120" s="162">
        <f>SUM(DL111,DL115,DL117,DL119)</f>
        <v>38145181</v>
      </c>
      <c r="DM120" s="1" t="s">
        <v>291</v>
      </c>
    </row>
    <row r="121" spans="1:117" ht="13.5" customHeight="1" x14ac:dyDescent="0.2">
      <c r="B121" s="488"/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90"/>
      <c r="N121" s="140"/>
      <c r="O121" s="491" t="s">
        <v>270</v>
      </c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91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  <c r="AT121" s="491"/>
      <c r="AU121" s="491"/>
      <c r="AV121" s="491"/>
      <c r="AW121" s="491"/>
      <c r="AX121" s="491"/>
      <c r="AY121" s="491"/>
      <c r="AZ121" s="491"/>
      <c r="BA121" s="491"/>
      <c r="BB121" s="491"/>
      <c r="BC121" s="491"/>
      <c r="BD121" s="491"/>
      <c r="BE121" s="491"/>
      <c r="BF121" s="491"/>
      <c r="BG121" s="491"/>
      <c r="BH121" s="491"/>
      <c r="BI121" s="491"/>
      <c r="BJ121" s="491"/>
      <c r="BK121" s="491"/>
      <c r="BL121" s="491"/>
      <c r="BM121" s="491"/>
      <c r="BN121" s="491"/>
      <c r="BO121" s="491"/>
      <c r="BP121" s="491"/>
      <c r="BQ121" s="491"/>
      <c r="BR121" s="491"/>
      <c r="BS121" s="491"/>
      <c r="BT121" s="491"/>
      <c r="BU121" s="491"/>
      <c r="BV121" s="491"/>
      <c r="BW121" s="491"/>
      <c r="BX121" s="491"/>
      <c r="BY121" s="491"/>
      <c r="BZ121" s="491"/>
      <c r="CA121" s="491"/>
      <c r="CB121" s="491"/>
      <c r="CC121" s="491"/>
      <c r="CD121" s="491"/>
      <c r="CE121" s="491"/>
      <c r="CF121" s="491"/>
      <c r="CG121" s="491"/>
      <c r="CH121" s="491"/>
      <c r="CI121" s="491"/>
      <c r="CJ121" s="491"/>
      <c r="CK121" s="491"/>
      <c r="CL121" s="491"/>
      <c r="CM121" s="491"/>
      <c r="CN121" s="491"/>
      <c r="CO121" s="491"/>
      <c r="CP121" s="491"/>
      <c r="CQ121" s="491"/>
      <c r="CR121" s="491"/>
      <c r="CS121" s="491"/>
      <c r="CT121" s="491"/>
      <c r="CU121" s="491"/>
      <c r="CV121" s="491"/>
      <c r="CW121" s="492"/>
      <c r="CX121" s="488" t="s">
        <v>10</v>
      </c>
      <c r="CY121" s="489"/>
      <c r="CZ121" s="489"/>
      <c r="DA121" s="489"/>
      <c r="DB121" s="489"/>
      <c r="DC121" s="489"/>
      <c r="DD121" s="489"/>
      <c r="DE121" s="489"/>
      <c r="DF121" s="489"/>
      <c r="DG121" s="489"/>
      <c r="DH121" s="489"/>
      <c r="DI121" s="490"/>
      <c r="DJ121" s="384"/>
      <c r="DK121" s="78"/>
      <c r="DL121" s="72"/>
      <c r="DM121" s="1" t="s">
        <v>292</v>
      </c>
    </row>
    <row r="122" spans="1:117" x14ac:dyDescent="0.2">
      <c r="B122" s="483" t="s">
        <v>43</v>
      </c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5"/>
      <c r="N122" s="366"/>
      <c r="O122" s="486" t="s">
        <v>263</v>
      </c>
      <c r="P122" s="486"/>
      <c r="Q122" s="486"/>
      <c r="R122" s="486"/>
      <c r="S122" s="486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6"/>
      <c r="AH122" s="486"/>
      <c r="AI122" s="486"/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6"/>
      <c r="AZ122" s="486"/>
      <c r="BA122" s="486"/>
      <c r="BB122" s="486"/>
      <c r="BC122" s="486"/>
      <c r="BD122" s="486"/>
      <c r="BE122" s="486"/>
      <c r="BF122" s="486"/>
      <c r="BG122" s="486"/>
      <c r="BH122" s="486"/>
      <c r="BI122" s="486"/>
      <c r="BJ122" s="486"/>
      <c r="BK122" s="486"/>
      <c r="BL122" s="486"/>
      <c r="BM122" s="486"/>
      <c r="BN122" s="486"/>
      <c r="BO122" s="486"/>
      <c r="BP122" s="486"/>
      <c r="BQ122" s="486"/>
      <c r="BR122" s="486"/>
      <c r="BS122" s="486"/>
      <c r="BT122" s="486"/>
      <c r="BU122" s="486"/>
      <c r="BV122" s="486"/>
      <c r="BW122" s="486"/>
      <c r="BX122" s="486"/>
      <c r="BY122" s="486"/>
      <c r="BZ122" s="486"/>
      <c r="CA122" s="486"/>
      <c r="CB122" s="486"/>
      <c r="CC122" s="486"/>
      <c r="CD122" s="486"/>
      <c r="CE122" s="486"/>
      <c r="CF122" s="486"/>
      <c r="CG122" s="486"/>
      <c r="CH122" s="486"/>
      <c r="CI122" s="486"/>
      <c r="CJ122" s="486"/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6"/>
      <c r="CU122" s="486"/>
      <c r="CV122" s="486"/>
      <c r="CW122" s="487"/>
      <c r="CX122" s="493"/>
      <c r="CY122" s="484"/>
      <c r="CZ122" s="484"/>
      <c r="DA122" s="484"/>
      <c r="DB122" s="484"/>
      <c r="DC122" s="484"/>
      <c r="DD122" s="484"/>
      <c r="DE122" s="484"/>
      <c r="DF122" s="484"/>
      <c r="DG122" s="484"/>
      <c r="DH122" s="484"/>
      <c r="DI122" s="485"/>
      <c r="DJ122" s="389">
        <f>SUM(DJ123,DJ124)</f>
        <v>9834920</v>
      </c>
      <c r="DK122" s="182">
        <f>SUM(DK123,DK124)</f>
        <v>9530970</v>
      </c>
      <c r="DL122" s="164">
        <f>SUM(DL123,DL124)</f>
        <v>1831100</v>
      </c>
    </row>
    <row r="123" spans="1:117" ht="25.5" customHeight="1" x14ac:dyDescent="0.2">
      <c r="B123" s="464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6"/>
      <c r="N123" s="366"/>
      <c r="O123" s="479" t="s">
        <v>271</v>
      </c>
      <c r="P123" s="479"/>
      <c r="Q123" s="479"/>
      <c r="R123" s="479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79"/>
      <c r="AG123" s="479"/>
      <c r="AH123" s="479"/>
      <c r="AI123" s="479"/>
      <c r="AJ123" s="479"/>
      <c r="AK123" s="479"/>
      <c r="AL123" s="479"/>
      <c r="AM123" s="479"/>
      <c r="AN123" s="479"/>
      <c r="AO123" s="479"/>
      <c r="AP123" s="479"/>
      <c r="AQ123" s="479"/>
      <c r="AR123" s="479"/>
      <c r="AS123" s="479"/>
      <c r="AT123" s="479"/>
      <c r="AU123" s="479"/>
      <c r="AV123" s="479"/>
      <c r="AW123" s="479"/>
      <c r="AX123" s="479"/>
      <c r="AY123" s="479"/>
      <c r="AZ123" s="479"/>
      <c r="BA123" s="479"/>
      <c r="BB123" s="479"/>
      <c r="BC123" s="479"/>
      <c r="BD123" s="479"/>
      <c r="BE123" s="479"/>
      <c r="BF123" s="479"/>
      <c r="BG123" s="479"/>
      <c r="BH123" s="479"/>
      <c r="BI123" s="479"/>
      <c r="BJ123" s="479"/>
      <c r="BK123" s="479"/>
      <c r="BL123" s="479"/>
      <c r="BM123" s="479"/>
      <c r="BN123" s="479"/>
      <c r="BO123" s="479"/>
      <c r="BP123" s="479"/>
      <c r="BQ123" s="479"/>
      <c r="BR123" s="479"/>
      <c r="BS123" s="479"/>
      <c r="BT123" s="479"/>
      <c r="BU123" s="479"/>
      <c r="BV123" s="479"/>
      <c r="BW123" s="479"/>
      <c r="BX123" s="479"/>
      <c r="BY123" s="479"/>
      <c r="BZ123" s="479"/>
      <c r="CA123" s="479"/>
      <c r="CB123" s="479"/>
      <c r="CC123" s="479"/>
      <c r="CD123" s="479"/>
      <c r="CE123" s="479"/>
      <c r="CF123" s="479"/>
      <c r="CG123" s="479"/>
      <c r="CH123" s="479"/>
      <c r="CI123" s="479"/>
      <c r="CJ123" s="479"/>
      <c r="CK123" s="479"/>
      <c r="CL123" s="479"/>
      <c r="CM123" s="479"/>
      <c r="CN123" s="479"/>
      <c r="CO123" s="479"/>
      <c r="CP123" s="479"/>
      <c r="CQ123" s="479"/>
      <c r="CR123" s="479"/>
      <c r="CS123" s="479"/>
      <c r="CT123" s="479"/>
      <c r="CU123" s="479"/>
      <c r="CV123" s="479"/>
      <c r="CW123" s="480"/>
      <c r="CX123" s="481">
        <v>1511</v>
      </c>
      <c r="CY123" s="465"/>
      <c r="CZ123" s="465"/>
      <c r="DA123" s="465"/>
      <c r="DB123" s="465"/>
      <c r="DC123" s="465"/>
      <c r="DD123" s="465"/>
      <c r="DE123" s="465"/>
      <c r="DF123" s="465"/>
      <c r="DG123" s="465"/>
      <c r="DH123" s="465"/>
      <c r="DI123" s="466"/>
      <c r="DJ123" s="255">
        <v>5471110</v>
      </c>
      <c r="DK123" s="45">
        <v>5455450</v>
      </c>
      <c r="DL123" s="402">
        <v>1756540</v>
      </c>
    </row>
    <row r="124" spans="1:117" ht="12.75" customHeight="1" x14ac:dyDescent="0.2">
      <c r="B124" s="482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6"/>
      <c r="N124" s="366"/>
      <c r="O124" s="479" t="s">
        <v>272</v>
      </c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  <c r="AS124" s="479"/>
      <c r="AT124" s="479"/>
      <c r="AU124" s="479"/>
      <c r="AV124" s="479"/>
      <c r="AW124" s="479"/>
      <c r="AX124" s="479"/>
      <c r="AY124" s="479"/>
      <c r="AZ124" s="479"/>
      <c r="BA124" s="479"/>
      <c r="BB124" s="479"/>
      <c r="BC124" s="479"/>
      <c r="BD124" s="479"/>
      <c r="BE124" s="479"/>
      <c r="BF124" s="479"/>
      <c r="BG124" s="479"/>
      <c r="BH124" s="479"/>
      <c r="BI124" s="479"/>
      <c r="BJ124" s="479"/>
      <c r="BK124" s="479"/>
      <c r="BL124" s="479"/>
      <c r="BM124" s="479"/>
      <c r="BN124" s="479"/>
      <c r="BO124" s="479"/>
      <c r="BP124" s="479"/>
      <c r="BQ124" s="479"/>
      <c r="BR124" s="479"/>
      <c r="BS124" s="479"/>
      <c r="BT124" s="479"/>
      <c r="BU124" s="479"/>
      <c r="BV124" s="479"/>
      <c r="BW124" s="479"/>
      <c r="BX124" s="479"/>
      <c r="BY124" s="479"/>
      <c r="BZ124" s="479"/>
      <c r="CA124" s="479"/>
      <c r="CB124" s="479"/>
      <c r="CC124" s="479"/>
      <c r="CD124" s="479"/>
      <c r="CE124" s="479"/>
      <c r="CF124" s="479"/>
      <c r="CG124" s="479"/>
      <c r="CH124" s="479"/>
      <c r="CI124" s="479"/>
      <c r="CJ124" s="479"/>
      <c r="CK124" s="479"/>
      <c r="CL124" s="479"/>
      <c r="CM124" s="479"/>
      <c r="CN124" s="479"/>
      <c r="CO124" s="479"/>
      <c r="CP124" s="479"/>
      <c r="CQ124" s="479"/>
      <c r="CR124" s="479"/>
      <c r="CS124" s="479"/>
      <c r="CT124" s="479"/>
      <c r="CU124" s="479"/>
      <c r="CV124" s="479"/>
      <c r="CW124" s="480"/>
      <c r="CX124" s="481">
        <v>1512</v>
      </c>
      <c r="CY124" s="465"/>
      <c r="CZ124" s="465"/>
      <c r="DA124" s="465"/>
      <c r="DB124" s="465"/>
      <c r="DC124" s="465"/>
      <c r="DD124" s="465"/>
      <c r="DE124" s="465"/>
      <c r="DF124" s="465"/>
      <c r="DG124" s="465"/>
      <c r="DH124" s="465"/>
      <c r="DI124" s="466"/>
      <c r="DJ124" s="255">
        <v>4363810</v>
      </c>
      <c r="DK124" s="45">
        <v>4075520</v>
      </c>
      <c r="DL124" s="402">
        <v>74560</v>
      </c>
    </row>
    <row r="125" spans="1:117" x14ac:dyDescent="0.2">
      <c r="B125" s="464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6"/>
      <c r="N125" s="371"/>
      <c r="O125" s="471"/>
      <c r="P125" s="471"/>
      <c r="Q125" s="471"/>
      <c r="R125" s="471"/>
      <c r="S125" s="471"/>
      <c r="T125" s="471"/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471"/>
      <c r="AM125" s="471"/>
      <c r="AN125" s="471"/>
      <c r="AO125" s="471"/>
      <c r="AP125" s="471"/>
      <c r="AQ125" s="471"/>
      <c r="AR125" s="471"/>
      <c r="AS125" s="471"/>
      <c r="AT125" s="471"/>
      <c r="AU125" s="471"/>
      <c r="AV125" s="471"/>
      <c r="AW125" s="471"/>
      <c r="AX125" s="471"/>
      <c r="AY125" s="471"/>
      <c r="AZ125" s="471"/>
      <c r="BA125" s="471"/>
      <c r="BB125" s="471"/>
      <c r="BC125" s="471"/>
      <c r="BD125" s="471"/>
      <c r="BE125" s="471"/>
      <c r="BF125" s="471"/>
      <c r="BG125" s="471"/>
      <c r="BH125" s="471"/>
      <c r="BI125" s="471"/>
      <c r="BJ125" s="471"/>
      <c r="BK125" s="471"/>
      <c r="BL125" s="471"/>
      <c r="BM125" s="471"/>
      <c r="BN125" s="471"/>
      <c r="BO125" s="471"/>
      <c r="BP125" s="471"/>
      <c r="BQ125" s="471"/>
      <c r="BR125" s="471"/>
      <c r="BS125" s="471"/>
      <c r="BT125" s="471"/>
      <c r="BU125" s="471"/>
      <c r="BV125" s="471"/>
      <c r="BW125" s="471"/>
      <c r="BX125" s="471"/>
      <c r="BY125" s="471"/>
      <c r="BZ125" s="471"/>
      <c r="CA125" s="471"/>
      <c r="CB125" s="471"/>
      <c r="CC125" s="471"/>
      <c r="CD125" s="471"/>
      <c r="CE125" s="471"/>
      <c r="CF125" s="471"/>
      <c r="CG125" s="471"/>
      <c r="CH125" s="471"/>
      <c r="CI125" s="471"/>
      <c r="CJ125" s="471"/>
      <c r="CK125" s="471"/>
      <c r="CL125" s="471"/>
      <c r="CM125" s="471"/>
      <c r="CN125" s="471"/>
      <c r="CO125" s="471"/>
      <c r="CP125" s="471"/>
      <c r="CQ125" s="471"/>
      <c r="CR125" s="471"/>
      <c r="CS125" s="471"/>
      <c r="CT125" s="471"/>
      <c r="CU125" s="471"/>
      <c r="CV125" s="471"/>
      <c r="CW125" s="472"/>
      <c r="CX125" s="464"/>
      <c r="CY125" s="465"/>
      <c r="CZ125" s="465"/>
      <c r="DA125" s="465"/>
      <c r="DB125" s="465"/>
      <c r="DC125" s="465"/>
      <c r="DD125" s="465"/>
      <c r="DE125" s="465"/>
      <c r="DF125" s="465"/>
      <c r="DG125" s="465"/>
      <c r="DH125" s="465"/>
      <c r="DI125" s="466"/>
      <c r="DJ125" s="374"/>
      <c r="DK125" s="180"/>
      <c r="DL125" s="77"/>
    </row>
    <row r="126" spans="1:117" x14ac:dyDescent="0.2">
      <c r="B126" s="494" t="s">
        <v>104</v>
      </c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6"/>
      <c r="N126" s="365"/>
      <c r="O126" s="477" t="s">
        <v>273</v>
      </c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7"/>
      <c r="AC126" s="477"/>
      <c r="AD126" s="477"/>
      <c r="AE126" s="477"/>
      <c r="AF126" s="477"/>
      <c r="AG126" s="477"/>
      <c r="AH126" s="477"/>
      <c r="AI126" s="477"/>
      <c r="AJ126" s="477"/>
      <c r="AK126" s="477"/>
      <c r="AL126" s="477"/>
      <c r="AM126" s="477"/>
      <c r="AN126" s="477"/>
      <c r="AO126" s="477"/>
      <c r="AP126" s="477"/>
      <c r="AQ126" s="477"/>
      <c r="AR126" s="477"/>
      <c r="AS126" s="477"/>
      <c r="AT126" s="477"/>
      <c r="AU126" s="477"/>
      <c r="AV126" s="477"/>
      <c r="AW126" s="477"/>
      <c r="AX126" s="477"/>
      <c r="AY126" s="477"/>
      <c r="AZ126" s="477"/>
      <c r="BA126" s="477"/>
      <c r="BB126" s="477"/>
      <c r="BC126" s="477"/>
      <c r="BD126" s="477"/>
      <c r="BE126" s="477"/>
      <c r="BF126" s="477"/>
      <c r="BG126" s="477"/>
      <c r="BH126" s="477"/>
      <c r="BI126" s="477"/>
      <c r="BJ126" s="477"/>
      <c r="BK126" s="477"/>
      <c r="BL126" s="477"/>
      <c r="BM126" s="477"/>
      <c r="BN126" s="477"/>
      <c r="BO126" s="477"/>
      <c r="BP126" s="477"/>
      <c r="BQ126" s="477"/>
      <c r="BR126" s="477"/>
      <c r="BS126" s="477"/>
      <c r="BT126" s="477"/>
      <c r="BU126" s="477"/>
      <c r="BV126" s="477"/>
      <c r="BW126" s="477"/>
      <c r="BX126" s="477"/>
      <c r="BY126" s="477"/>
      <c r="BZ126" s="477"/>
      <c r="CA126" s="477"/>
      <c r="CB126" s="477"/>
      <c r="CC126" s="477"/>
      <c r="CD126" s="477"/>
      <c r="CE126" s="477"/>
      <c r="CF126" s="477"/>
      <c r="CG126" s="477"/>
      <c r="CH126" s="477"/>
      <c r="CI126" s="477"/>
      <c r="CJ126" s="477"/>
      <c r="CK126" s="477"/>
      <c r="CL126" s="477"/>
      <c r="CM126" s="477"/>
      <c r="CN126" s="477"/>
      <c r="CO126" s="477"/>
      <c r="CP126" s="477"/>
      <c r="CQ126" s="477"/>
      <c r="CR126" s="477"/>
      <c r="CS126" s="477"/>
      <c r="CT126" s="477"/>
      <c r="CU126" s="477"/>
      <c r="CV126" s="477"/>
      <c r="CW126" s="478"/>
      <c r="CX126" s="476" t="s">
        <v>9</v>
      </c>
      <c r="CY126" s="465"/>
      <c r="CZ126" s="465"/>
      <c r="DA126" s="465"/>
      <c r="DB126" s="465"/>
      <c r="DC126" s="465"/>
      <c r="DD126" s="465"/>
      <c r="DE126" s="465"/>
      <c r="DF126" s="465"/>
      <c r="DG126" s="465"/>
      <c r="DH126" s="465"/>
      <c r="DI126" s="466"/>
      <c r="DJ126" s="374">
        <f>SUM(DJ127:DJ134)</f>
        <v>9923169</v>
      </c>
      <c r="DK126" s="180">
        <f>SUM(DK127:DK134)</f>
        <v>8669198</v>
      </c>
      <c r="DL126" s="77">
        <f>SUM(DL127:DL134)</f>
        <v>10121980</v>
      </c>
    </row>
    <row r="127" spans="1:117" x14ac:dyDescent="0.2">
      <c r="B127" s="481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6"/>
      <c r="N127" s="365"/>
      <c r="O127" s="477" t="s">
        <v>274</v>
      </c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/>
      <c r="AB127" s="477"/>
      <c r="AC127" s="477"/>
      <c r="AD127" s="477"/>
      <c r="AE127" s="477"/>
      <c r="AF127" s="477"/>
      <c r="AG127" s="477"/>
      <c r="AH127" s="477"/>
      <c r="AI127" s="477"/>
      <c r="AJ127" s="477"/>
      <c r="AK127" s="477"/>
      <c r="AL127" s="477"/>
      <c r="AM127" s="477"/>
      <c r="AN127" s="477"/>
      <c r="AO127" s="477"/>
      <c r="AP127" s="477"/>
      <c r="AQ127" s="477"/>
      <c r="AR127" s="477"/>
      <c r="AS127" s="477"/>
      <c r="AT127" s="477"/>
      <c r="AU127" s="477"/>
      <c r="AV127" s="477"/>
      <c r="AW127" s="477"/>
      <c r="AX127" s="477"/>
      <c r="AY127" s="477"/>
      <c r="AZ127" s="477"/>
      <c r="BA127" s="477"/>
      <c r="BB127" s="477"/>
      <c r="BC127" s="477"/>
      <c r="BD127" s="477"/>
      <c r="BE127" s="477"/>
      <c r="BF127" s="477"/>
      <c r="BG127" s="477"/>
      <c r="BH127" s="477"/>
      <c r="BI127" s="477"/>
      <c r="BJ127" s="477"/>
      <c r="BK127" s="477"/>
      <c r="BL127" s="477"/>
      <c r="BM127" s="477"/>
      <c r="BN127" s="477"/>
      <c r="BO127" s="477"/>
      <c r="BP127" s="477"/>
      <c r="BQ127" s="477"/>
      <c r="BR127" s="477"/>
      <c r="BS127" s="477"/>
      <c r="BT127" s="477"/>
      <c r="BU127" s="477"/>
      <c r="BV127" s="477"/>
      <c r="BW127" s="477"/>
      <c r="BX127" s="477"/>
      <c r="BY127" s="477"/>
      <c r="BZ127" s="477"/>
      <c r="CA127" s="477"/>
      <c r="CB127" s="477"/>
      <c r="CC127" s="477"/>
      <c r="CD127" s="477"/>
      <c r="CE127" s="477"/>
      <c r="CF127" s="477"/>
      <c r="CG127" s="477"/>
      <c r="CH127" s="477"/>
      <c r="CI127" s="477"/>
      <c r="CJ127" s="477"/>
      <c r="CK127" s="477"/>
      <c r="CL127" s="477"/>
      <c r="CM127" s="477"/>
      <c r="CN127" s="477"/>
      <c r="CO127" s="477"/>
      <c r="CP127" s="477"/>
      <c r="CQ127" s="477"/>
      <c r="CR127" s="477"/>
      <c r="CS127" s="477"/>
      <c r="CT127" s="477"/>
      <c r="CU127" s="477"/>
      <c r="CV127" s="477"/>
      <c r="CW127" s="478"/>
      <c r="CX127" s="476" t="s">
        <v>42</v>
      </c>
      <c r="CY127" s="465"/>
      <c r="CZ127" s="465"/>
      <c r="DA127" s="465"/>
      <c r="DB127" s="465"/>
      <c r="DC127" s="465"/>
      <c r="DD127" s="465"/>
      <c r="DE127" s="465"/>
      <c r="DF127" s="465"/>
      <c r="DG127" s="465"/>
      <c r="DH127" s="465"/>
      <c r="DI127" s="466"/>
      <c r="DJ127" s="255">
        <v>5397267</v>
      </c>
      <c r="DK127" s="45">
        <v>5315569</v>
      </c>
      <c r="DL127" s="402">
        <v>6212616</v>
      </c>
    </row>
    <row r="128" spans="1:117" x14ac:dyDescent="0.2">
      <c r="B128" s="476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6"/>
      <c r="N128" s="365"/>
      <c r="O128" s="477" t="s">
        <v>275</v>
      </c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/>
      <c r="AB128" s="477"/>
      <c r="AC128" s="477"/>
      <c r="AD128" s="477"/>
      <c r="AE128" s="477"/>
      <c r="AF128" s="477"/>
      <c r="AG128" s="477"/>
      <c r="AH128" s="477"/>
      <c r="AI128" s="477"/>
      <c r="AJ128" s="477"/>
      <c r="AK128" s="477"/>
      <c r="AL128" s="477"/>
      <c r="AM128" s="477"/>
      <c r="AN128" s="477"/>
      <c r="AO128" s="477"/>
      <c r="AP128" s="477"/>
      <c r="AQ128" s="477"/>
      <c r="AR128" s="477"/>
      <c r="AS128" s="477"/>
      <c r="AT128" s="477"/>
      <c r="AU128" s="477"/>
      <c r="AV128" s="477"/>
      <c r="AW128" s="477"/>
      <c r="AX128" s="477"/>
      <c r="AY128" s="477"/>
      <c r="AZ128" s="477"/>
      <c r="BA128" s="477"/>
      <c r="BB128" s="477"/>
      <c r="BC128" s="477"/>
      <c r="BD128" s="477"/>
      <c r="BE128" s="477"/>
      <c r="BF128" s="477"/>
      <c r="BG128" s="477"/>
      <c r="BH128" s="477"/>
      <c r="BI128" s="477"/>
      <c r="BJ128" s="477"/>
      <c r="BK128" s="477"/>
      <c r="BL128" s="477"/>
      <c r="BM128" s="477"/>
      <c r="BN128" s="477"/>
      <c r="BO128" s="477"/>
      <c r="BP128" s="477"/>
      <c r="BQ128" s="477"/>
      <c r="BR128" s="477"/>
      <c r="BS128" s="477"/>
      <c r="BT128" s="477"/>
      <c r="BU128" s="477"/>
      <c r="BV128" s="477"/>
      <c r="BW128" s="477"/>
      <c r="BX128" s="477"/>
      <c r="BY128" s="477"/>
      <c r="BZ128" s="477"/>
      <c r="CA128" s="477"/>
      <c r="CB128" s="477"/>
      <c r="CC128" s="477"/>
      <c r="CD128" s="477"/>
      <c r="CE128" s="477"/>
      <c r="CF128" s="477"/>
      <c r="CG128" s="477"/>
      <c r="CH128" s="477"/>
      <c r="CI128" s="477"/>
      <c r="CJ128" s="477"/>
      <c r="CK128" s="477"/>
      <c r="CL128" s="477"/>
      <c r="CM128" s="477"/>
      <c r="CN128" s="477"/>
      <c r="CO128" s="477"/>
      <c r="CP128" s="477"/>
      <c r="CQ128" s="477"/>
      <c r="CR128" s="477"/>
      <c r="CS128" s="477"/>
      <c r="CT128" s="477"/>
      <c r="CU128" s="477"/>
      <c r="CV128" s="477"/>
      <c r="CW128" s="478"/>
      <c r="CX128" s="476" t="s">
        <v>41</v>
      </c>
      <c r="CY128" s="465"/>
      <c r="CZ128" s="465"/>
      <c r="DA128" s="465"/>
      <c r="DB128" s="465"/>
      <c r="DC128" s="465"/>
      <c r="DD128" s="465"/>
      <c r="DE128" s="465"/>
      <c r="DF128" s="465"/>
      <c r="DG128" s="465"/>
      <c r="DH128" s="465"/>
      <c r="DI128" s="466"/>
      <c r="DJ128" s="255">
        <v>0</v>
      </c>
      <c r="DK128" s="45">
        <v>0</v>
      </c>
      <c r="DL128" s="31">
        <v>0</v>
      </c>
    </row>
    <row r="129" spans="1:125" x14ac:dyDescent="0.2">
      <c r="B129" s="476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6"/>
      <c r="N129" s="365"/>
      <c r="O129" s="477" t="s">
        <v>276</v>
      </c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7"/>
      <c r="AC129" s="477"/>
      <c r="AD129" s="477"/>
      <c r="AE129" s="477"/>
      <c r="AF129" s="477"/>
      <c r="AG129" s="477"/>
      <c r="AH129" s="477"/>
      <c r="AI129" s="477"/>
      <c r="AJ129" s="477"/>
      <c r="AK129" s="477"/>
      <c r="AL129" s="477"/>
      <c r="AM129" s="477"/>
      <c r="AN129" s="477"/>
      <c r="AO129" s="477"/>
      <c r="AP129" s="477"/>
      <c r="AQ129" s="477"/>
      <c r="AR129" s="477"/>
      <c r="AS129" s="477"/>
      <c r="AT129" s="477"/>
      <c r="AU129" s="477"/>
      <c r="AV129" s="477"/>
      <c r="AW129" s="477"/>
      <c r="AX129" s="477"/>
      <c r="AY129" s="477"/>
      <c r="AZ129" s="477"/>
      <c r="BA129" s="477"/>
      <c r="BB129" s="477"/>
      <c r="BC129" s="477"/>
      <c r="BD129" s="477"/>
      <c r="BE129" s="477"/>
      <c r="BF129" s="477"/>
      <c r="BG129" s="477"/>
      <c r="BH129" s="477"/>
      <c r="BI129" s="477"/>
      <c r="BJ129" s="477"/>
      <c r="BK129" s="477"/>
      <c r="BL129" s="477"/>
      <c r="BM129" s="477"/>
      <c r="BN129" s="477"/>
      <c r="BO129" s="477"/>
      <c r="BP129" s="477"/>
      <c r="BQ129" s="477"/>
      <c r="BR129" s="477"/>
      <c r="BS129" s="477"/>
      <c r="BT129" s="477"/>
      <c r="BU129" s="477"/>
      <c r="BV129" s="477"/>
      <c r="BW129" s="477"/>
      <c r="BX129" s="477"/>
      <c r="BY129" s="477"/>
      <c r="BZ129" s="477"/>
      <c r="CA129" s="477"/>
      <c r="CB129" s="477"/>
      <c r="CC129" s="477"/>
      <c r="CD129" s="477"/>
      <c r="CE129" s="477"/>
      <c r="CF129" s="477"/>
      <c r="CG129" s="477"/>
      <c r="CH129" s="477"/>
      <c r="CI129" s="477"/>
      <c r="CJ129" s="477"/>
      <c r="CK129" s="477"/>
      <c r="CL129" s="477"/>
      <c r="CM129" s="477"/>
      <c r="CN129" s="477"/>
      <c r="CO129" s="477"/>
      <c r="CP129" s="477"/>
      <c r="CQ129" s="477"/>
      <c r="CR129" s="477"/>
      <c r="CS129" s="477"/>
      <c r="CT129" s="477"/>
      <c r="CU129" s="477"/>
      <c r="CV129" s="477"/>
      <c r="CW129" s="478"/>
      <c r="CX129" s="476" t="s">
        <v>40</v>
      </c>
      <c r="CY129" s="465"/>
      <c r="CZ129" s="465"/>
      <c r="DA129" s="465"/>
      <c r="DB129" s="465"/>
      <c r="DC129" s="465"/>
      <c r="DD129" s="465"/>
      <c r="DE129" s="465"/>
      <c r="DF129" s="465"/>
      <c r="DG129" s="465"/>
      <c r="DH129" s="465"/>
      <c r="DI129" s="466"/>
      <c r="DJ129" s="255">
        <v>649843</v>
      </c>
      <c r="DK129" s="45">
        <v>48444</v>
      </c>
      <c r="DL129" s="402">
        <v>10806</v>
      </c>
    </row>
    <row r="130" spans="1:125" x14ac:dyDescent="0.2">
      <c r="B130" s="476"/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6"/>
      <c r="N130" s="365"/>
      <c r="O130" s="477" t="s">
        <v>277</v>
      </c>
      <c r="P130" s="477"/>
      <c r="Q130" s="477"/>
      <c r="R130" s="477"/>
      <c r="S130" s="477"/>
      <c r="T130" s="477"/>
      <c r="U130" s="477"/>
      <c r="V130" s="477"/>
      <c r="W130" s="477"/>
      <c r="X130" s="477"/>
      <c r="Y130" s="477"/>
      <c r="Z130" s="477"/>
      <c r="AA130" s="477"/>
      <c r="AB130" s="477"/>
      <c r="AC130" s="477"/>
      <c r="AD130" s="477"/>
      <c r="AE130" s="477"/>
      <c r="AF130" s="477"/>
      <c r="AG130" s="477"/>
      <c r="AH130" s="477"/>
      <c r="AI130" s="477"/>
      <c r="AJ130" s="477"/>
      <c r="AK130" s="477"/>
      <c r="AL130" s="477"/>
      <c r="AM130" s="477"/>
      <c r="AN130" s="477"/>
      <c r="AO130" s="477"/>
      <c r="AP130" s="477"/>
      <c r="AQ130" s="477"/>
      <c r="AR130" s="477"/>
      <c r="AS130" s="477"/>
      <c r="AT130" s="477"/>
      <c r="AU130" s="477"/>
      <c r="AV130" s="477"/>
      <c r="AW130" s="477"/>
      <c r="AX130" s="477"/>
      <c r="AY130" s="477"/>
      <c r="AZ130" s="477"/>
      <c r="BA130" s="477"/>
      <c r="BB130" s="477"/>
      <c r="BC130" s="477"/>
      <c r="BD130" s="477"/>
      <c r="BE130" s="477"/>
      <c r="BF130" s="477"/>
      <c r="BG130" s="477"/>
      <c r="BH130" s="477"/>
      <c r="BI130" s="477"/>
      <c r="BJ130" s="477"/>
      <c r="BK130" s="477"/>
      <c r="BL130" s="477"/>
      <c r="BM130" s="477"/>
      <c r="BN130" s="477"/>
      <c r="BO130" s="477"/>
      <c r="BP130" s="477"/>
      <c r="BQ130" s="477"/>
      <c r="BR130" s="477"/>
      <c r="BS130" s="477"/>
      <c r="BT130" s="477"/>
      <c r="BU130" s="477"/>
      <c r="BV130" s="477"/>
      <c r="BW130" s="477"/>
      <c r="BX130" s="477"/>
      <c r="BY130" s="477"/>
      <c r="BZ130" s="477"/>
      <c r="CA130" s="477"/>
      <c r="CB130" s="477"/>
      <c r="CC130" s="477"/>
      <c r="CD130" s="477"/>
      <c r="CE130" s="477"/>
      <c r="CF130" s="477"/>
      <c r="CG130" s="477"/>
      <c r="CH130" s="477"/>
      <c r="CI130" s="477"/>
      <c r="CJ130" s="477"/>
      <c r="CK130" s="477"/>
      <c r="CL130" s="477"/>
      <c r="CM130" s="477"/>
      <c r="CN130" s="477"/>
      <c r="CO130" s="477"/>
      <c r="CP130" s="477"/>
      <c r="CQ130" s="477"/>
      <c r="CR130" s="477"/>
      <c r="CS130" s="477"/>
      <c r="CT130" s="477"/>
      <c r="CU130" s="477"/>
      <c r="CV130" s="477"/>
      <c r="CW130" s="478"/>
      <c r="CX130" s="476" t="s">
        <v>39</v>
      </c>
      <c r="CY130" s="465"/>
      <c r="CZ130" s="465"/>
      <c r="DA130" s="465"/>
      <c r="DB130" s="465"/>
      <c r="DC130" s="465"/>
      <c r="DD130" s="465"/>
      <c r="DE130" s="465"/>
      <c r="DF130" s="465"/>
      <c r="DG130" s="465"/>
      <c r="DH130" s="465"/>
      <c r="DI130" s="466"/>
      <c r="DJ130" s="255">
        <v>310608</v>
      </c>
      <c r="DK130" s="45">
        <v>328605</v>
      </c>
      <c r="DL130" s="402">
        <v>312890</v>
      </c>
    </row>
    <row r="131" spans="1:125" x14ac:dyDescent="0.2">
      <c r="B131" s="476"/>
      <c r="C131" s="465"/>
      <c r="D131" s="465"/>
      <c r="E131" s="465"/>
      <c r="F131" s="465"/>
      <c r="G131" s="465"/>
      <c r="H131" s="465"/>
      <c r="I131" s="465"/>
      <c r="J131" s="465"/>
      <c r="K131" s="465"/>
      <c r="L131" s="465"/>
      <c r="M131" s="466"/>
      <c r="N131" s="365"/>
      <c r="O131" s="477" t="s">
        <v>278</v>
      </c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7"/>
      <c r="AC131" s="477"/>
      <c r="AD131" s="477"/>
      <c r="AE131" s="477"/>
      <c r="AF131" s="477"/>
      <c r="AG131" s="477"/>
      <c r="AH131" s="477"/>
      <c r="AI131" s="477"/>
      <c r="AJ131" s="477"/>
      <c r="AK131" s="477"/>
      <c r="AL131" s="477"/>
      <c r="AM131" s="477"/>
      <c r="AN131" s="477"/>
      <c r="AO131" s="477"/>
      <c r="AP131" s="477"/>
      <c r="AQ131" s="477"/>
      <c r="AR131" s="477"/>
      <c r="AS131" s="477"/>
      <c r="AT131" s="477"/>
      <c r="AU131" s="477"/>
      <c r="AV131" s="477"/>
      <c r="AW131" s="477"/>
      <c r="AX131" s="477"/>
      <c r="AY131" s="477"/>
      <c r="AZ131" s="477"/>
      <c r="BA131" s="477"/>
      <c r="BB131" s="477"/>
      <c r="BC131" s="477"/>
      <c r="BD131" s="477"/>
      <c r="BE131" s="477"/>
      <c r="BF131" s="477"/>
      <c r="BG131" s="477"/>
      <c r="BH131" s="477"/>
      <c r="BI131" s="477"/>
      <c r="BJ131" s="477"/>
      <c r="BK131" s="477"/>
      <c r="BL131" s="477"/>
      <c r="BM131" s="477"/>
      <c r="BN131" s="477"/>
      <c r="BO131" s="477"/>
      <c r="BP131" s="477"/>
      <c r="BQ131" s="477"/>
      <c r="BR131" s="477"/>
      <c r="BS131" s="477"/>
      <c r="BT131" s="477"/>
      <c r="BU131" s="477"/>
      <c r="BV131" s="477"/>
      <c r="BW131" s="477"/>
      <c r="BX131" s="477"/>
      <c r="BY131" s="477"/>
      <c r="BZ131" s="477"/>
      <c r="CA131" s="477"/>
      <c r="CB131" s="477"/>
      <c r="CC131" s="477"/>
      <c r="CD131" s="477"/>
      <c r="CE131" s="477"/>
      <c r="CF131" s="477"/>
      <c r="CG131" s="477"/>
      <c r="CH131" s="477"/>
      <c r="CI131" s="477"/>
      <c r="CJ131" s="477"/>
      <c r="CK131" s="477"/>
      <c r="CL131" s="477"/>
      <c r="CM131" s="477"/>
      <c r="CN131" s="477"/>
      <c r="CO131" s="477"/>
      <c r="CP131" s="477"/>
      <c r="CQ131" s="477"/>
      <c r="CR131" s="477"/>
      <c r="CS131" s="477"/>
      <c r="CT131" s="477"/>
      <c r="CU131" s="477"/>
      <c r="CV131" s="477"/>
      <c r="CW131" s="478"/>
      <c r="CX131" s="476" t="s">
        <v>38</v>
      </c>
      <c r="CY131" s="465"/>
      <c r="CZ131" s="465"/>
      <c r="DA131" s="465"/>
      <c r="DB131" s="465"/>
      <c r="DC131" s="465"/>
      <c r="DD131" s="465"/>
      <c r="DE131" s="465"/>
      <c r="DF131" s="465"/>
      <c r="DG131" s="465"/>
      <c r="DH131" s="465"/>
      <c r="DI131" s="466"/>
      <c r="DJ131" s="255">
        <v>853434</v>
      </c>
      <c r="DK131" s="45">
        <v>623824</v>
      </c>
      <c r="DL131" s="402">
        <v>786475</v>
      </c>
    </row>
    <row r="132" spans="1:125" x14ac:dyDescent="0.2">
      <c r="B132" s="476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6"/>
      <c r="N132" s="365"/>
      <c r="O132" s="477" t="s">
        <v>279</v>
      </c>
      <c r="P132" s="477"/>
      <c r="Q132" s="477"/>
      <c r="R132" s="477"/>
      <c r="S132" s="477"/>
      <c r="T132" s="477"/>
      <c r="U132" s="477"/>
      <c r="V132" s="477"/>
      <c r="W132" s="477"/>
      <c r="X132" s="477"/>
      <c r="Y132" s="477"/>
      <c r="Z132" s="477"/>
      <c r="AA132" s="477"/>
      <c r="AB132" s="477"/>
      <c r="AC132" s="477"/>
      <c r="AD132" s="477"/>
      <c r="AE132" s="477"/>
      <c r="AF132" s="477"/>
      <c r="AG132" s="477"/>
      <c r="AH132" s="477"/>
      <c r="AI132" s="477"/>
      <c r="AJ132" s="477"/>
      <c r="AK132" s="477"/>
      <c r="AL132" s="477"/>
      <c r="AM132" s="477"/>
      <c r="AN132" s="477"/>
      <c r="AO132" s="477"/>
      <c r="AP132" s="477"/>
      <c r="AQ132" s="477"/>
      <c r="AR132" s="477"/>
      <c r="AS132" s="477"/>
      <c r="AT132" s="477"/>
      <c r="AU132" s="477"/>
      <c r="AV132" s="477"/>
      <c r="AW132" s="477"/>
      <c r="AX132" s="477"/>
      <c r="AY132" s="477"/>
      <c r="AZ132" s="477"/>
      <c r="BA132" s="477"/>
      <c r="BB132" s="477"/>
      <c r="BC132" s="477"/>
      <c r="BD132" s="477"/>
      <c r="BE132" s="477"/>
      <c r="BF132" s="477"/>
      <c r="BG132" s="477"/>
      <c r="BH132" s="477"/>
      <c r="BI132" s="477"/>
      <c r="BJ132" s="477"/>
      <c r="BK132" s="477"/>
      <c r="BL132" s="477"/>
      <c r="BM132" s="477"/>
      <c r="BN132" s="477"/>
      <c r="BO132" s="477"/>
      <c r="BP132" s="477"/>
      <c r="BQ132" s="477"/>
      <c r="BR132" s="477"/>
      <c r="BS132" s="477"/>
      <c r="BT132" s="477"/>
      <c r="BU132" s="477"/>
      <c r="BV132" s="477"/>
      <c r="BW132" s="477"/>
      <c r="BX132" s="477"/>
      <c r="BY132" s="477"/>
      <c r="BZ132" s="477"/>
      <c r="CA132" s="477"/>
      <c r="CB132" s="477"/>
      <c r="CC132" s="477"/>
      <c r="CD132" s="477"/>
      <c r="CE132" s="477"/>
      <c r="CF132" s="477"/>
      <c r="CG132" s="477"/>
      <c r="CH132" s="477"/>
      <c r="CI132" s="477"/>
      <c r="CJ132" s="477"/>
      <c r="CK132" s="477"/>
      <c r="CL132" s="477"/>
      <c r="CM132" s="477"/>
      <c r="CN132" s="477"/>
      <c r="CO132" s="477"/>
      <c r="CP132" s="477"/>
      <c r="CQ132" s="477"/>
      <c r="CR132" s="477"/>
      <c r="CS132" s="477"/>
      <c r="CT132" s="477"/>
      <c r="CU132" s="477"/>
      <c r="CV132" s="477"/>
      <c r="CW132" s="478"/>
      <c r="CX132" s="476" t="s">
        <v>37</v>
      </c>
      <c r="CY132" s="465"/>
      <c r="CZ132" s="465"/>
      <c r="DA132" s="465"/>
      <c r="DB132" s="465"/>
      <c r="DC132" s="465"/>
      <c r="DD132" s="465"/>
      <c r="DE132" s="465"/>
      <c r="DF132" s="465"/>
      <c r="DG132" s="465"/>
      <c r="DH132" s="465"/>
      <c r="DI132" s="466"/>
      <c r="DJ132" s="31">
        <f>1964745-167010-1</f>
        <v>1797734</v>
      </c>
      <c r="DK132" s="45">
        <v>1743124</v>
      </c>
      <c r="DL132" s="402">
        <v>2047937</v>
      </c>
    </row>
    <row r="133" spans="1:125" x14ac:dyDescent="0.2">
      <c r="B133" s="476"/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6"/>
      <c r="N133" s="365"/>
      <c r="O133" s="479" t="s">
        <v>280</v>
      </c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  <c r="AI133" s="479"/>
      <c r="AJ133" s="479"/>
      <c r="AK133" s="479"/>
      <c r="AL133" s="479"/>
      <c r="AM133" s="479"/>
      <c r="AN133" s="479"/>
      <c r="AO133" s="479"/>
      <c r="AP133" s="479"/>
      <c r="AQ133" s="479"/>
      <c r="AR133" s="479"/>
      <c r="AS133" s="479"/>
      <c r="AT133" s="479"/>
      <c r="AU133" s="479"/>
      <c r="AV133" s="479"/>
      <c r="AW133" s="479"/>
      <c r="AX133" s="479"/>
      <c r="AY133" s="479"/>
      <c r="AZ133" s="479"/>
      <c r="BA133" s="479"/>
      <c r="BB133" s="479"/>
      <c r="BC133" s="479"/>
      <c r="BD133" s="479"/>
      <c r="BE133" s="479"/>
      <c r="BF133" s="479"/>
      <c r="BG133" s="479"/>
      <c r="BH133" s="479"/>
      <c r="BI133" s="479"/>
      <c r="BJ133" s="479"/>
      <c r="BK133" s="479"/>
      <c r="BL133" s="479"/>
      <c r="BM133" s="479"/>
      <c r="BN133" s="479"/>
      <c r="BO133" s="479"/>
      <c r="BP133" s="479"/>
      <c r="BQ133" s="479"/>
      <c r="BR133" s="479"/>
      <c r="BS133" s="479"/>
      <c r="BT133" s="479"/>
      <c r="BU133" s="479"/>
      <c r="BV133" s="479"/>
      <c r="BW133" s="479"/>
      <c r="BX133" s="479"/>
      <c r="BY133" s="479"/>
      <c r="BZ133" s="479"/>
      <c r="CA133" s="479"/>
      <c r="CB133" s="479"/>
      <c r="CC133" s="479"/>
      <c r="CD133" s="479"/>
      <c r="CE133" s="479"/>
      <c r="CF133" s="479"/>
      <c r="CG133" s="479"/>
      <c r="CH133" s="479"/>
      <c r="CI133" s="479"/>
      <c r="CJ133" s="479"/>
      <c r="CK133" s="479"/>
      <c r="CL133" s="479"/>
      <c r="CM133" s="479"/>
      <c r="CN133" s="479"/>
      <c r="CO133" s="479"/>
      <c r="CP133" s="479"/>
      <c r="CQ133" s="479"/>
      <c r="CR133" s="479"/>
      <c r="CS133" s="479"/>
      <c r="CT133" s="479"/>
      <c r="CU133" s="479"/>
      <c r="CV133" s="479"/>
      <c r="CW133" s="480"/>
      <c r="CX133" s="476" t="s">
        <v>36</v>
      </c>
      <c r="CY133" s="465"/>
      <c r="CZ133" s="465"/>
      <c r="DA133" s="465"/>
      <c r="DB133" s="465"/>
      <c r="DC133" s="465"/>
      <c r="DD133" s="465"/>
      <c r="DE133" s="465"/>
      <c r="DF133" s="465"/>
      <c r="DG133" s="465"/>
      <c r="DH133" s="465"/>
      <c r="DI133" s="466"/>
      <c r="DJ133" s="255">
        <v>16238</v>
      </c>
      <c r="DK133" s="45">
        <v>13120</v>
      </c>
      <c r="DL133" s="402">
        <v>18754</v>
      </c>
    </row>
    <row r="134" spans="1:125" x14ac:dyDescent="0.2">
      <c r="B134" s="476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6"/>
      <c r="N134" s="365"/>
      <c r="O134" s="477" t="s">
        <v>281</v>
      </c>
      <c r="P134" s="477"/>
      <c r="Q134" s="477"/>
      <c r="R134" s="477"/>
      <c r="S134" s="477"/>
      <c r="T134" s="477"/>
      <c r="U134" s="477"/>
      <c r="V134" s="477"/>
      <c r="W134" s="477"/>
      <c r="X134" s="477"/>
      <c r="Y134" s="477"/>
      <c r="Z134" s="477"/>
      <c r="AA134" s="477"/>
      <c r="AB134" s="477"/>
      <c r="AC134" s="477"/>
      <c r="AD134" s="477"/>
      <c r="AE134" s="477"/>
      <c r="AF134" s="477"/>
      <c r="AG134" s="477"/>
      <c r="AH134" s="477"/>
      <c r="AI134" s="477"/>
      <c r="AJ134" s="477"/>
      <c r="AK134" s="477"/>
      <c r="AL134" s="477"/>
      <c r="AM134" s="477"/>
      <c r="AN134" s="477"/>
      <c r="AO134" s="477"/>
      <c r="AP134" s="477"/>
      <c r="AQ134" s="477"/>
      <c r="AR134" s="477"/>
      <c r="AS134" s="477"/>
      <c r="AT134" s="477"/>
      <c r="AU134" s="477"/>
      <c r="AV134" s="477"/>
      <c r="AW134" s="477"/>
      <c r="AX134" s="477"/>
      <c r="AY134" s="477"/>
      <c r="AZ134" s="477"/>
      <c r="BA134" s="477"/>
      <c r="BB134" s="477"/>
      <c r="BC134" s="477"/>
      <c r="BD134" s="477"/>
      <c r="BE134" s="477"/>
      <c r="BF134" s="477"/>
      <c r="BG134" s="477"/>
      <c r="BH134" s="477"/>
      <c r="BI134" s="477"/>
      <c r="BJ134" s="477"/>
      <c r="BK134" s="477"/>
      <c r="BL134" s="477"/>
      <c r="BM134" s="477"/>
      <c r="BN134" s="477"/>
      <c r="BO134" s="477"/>
      <c r="BP134" s="477"/>
      <c r="BQ134" s="477"/>
      <c r="BR134" s="477"/>
      <c r="BS134" s="477"/>
      <c r="BT134" s="477"/>
      <c r="BU134" s="477"/>
      <c r="BV134" s="477"/>
      <c r="BW134" s="477"/>
      <c r="BX134" s="477"/>
      <c r="BY134" s="477"/>
      <c r="BZ134" s="477"/>
      <c r="CA134" s="477"/>
      <c r="CB134" s="477"/>
      <c r="CC134" s="477"/>
      <c r="CD134" s="477"/>
      <c r="CE134" s="477"/>
      <c r="CF134" s="477"/>
      <c r="CG134" s="477"/>
      <c r="CH134" s="477"/>
      <c r="CI134" s="477"/>
      <c r="CJ134" s="477"/>
      <c r="CK134" s="477"/>
      <c r="CL134" s="477"/>
      <c r="CM134" s="477"/>
      <c r="CN134" s="477"/>
      <c r="CO134" s="477"/>
      <c r="CP134" s="477"/>
      <c r="CQ134" s="477"/>
      <c r="CR134" s="477"/>
      <c r="CS134" s="477"/>
      <c r="CT134" s="477"/>
      <c r="CU134" s="477"/>
      <c r="CV134" s="477"/>
      <c r="CW134" s="478"/>
      <c r="CX134" s="476" t="s">
        <v>35</v>
      </c>
      <c r="CY134" s="465"/>
      <c r="CZ134" s="465"/>
      <c r="DA134" s="465"/>
      <c r="DB134" s="465"/>
      <c r="DC134" s="465"/>
      <c r="DD134" s="465"/>
      <c r="DE134" s="465"/>
      <c r="DF134" s="465"/>
      <c r="DG134" s="465"/>
      <c r="DH134" s="465"/>
      <c r="DI134" s="466"/>
      <c r="DJ134" s="255">
        <v>898045</v>
      </c>
      <c r="DK134" s="45">
        <v>596512</v>
      </c>
      <c r="DL134" s="402">
        <v>732502</v>
      </c>
    </row>
    <row r="135" spans="1:125" x14ac:dyDescent="0.2">
      <c r="B135" s="464"/>
      <c r="C135" s="465"/>
      <c r="D135" s="465"/>
      <c r="E135" s="465"/>
      <c r="F135" s="465"/>
      <c r="G135" s="465"/>
      <c r="H135" s="465"/>
      <c r="I135" s="465"/>
      <c r="J135" s="465"/>
      <c r="K135" s="465"/>
      <c r="L135" s="465"/>
      <c r="M135" s="466"/>
      <c r="N135" s="371"/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471"/>
      <c r="AP135" s="471"/>
      <c r="AQ135" s="471"/>
      <c r="AR135" s="471"/>
      <c r="AS135" s="471"/>
      <c r="AT135" s="471"/>
      <c r="AU135" s="471"/>
      <c r="AV135" s="471"/>
      <c r="AW135" s="471"/>
      <c r="AX135" s="471"/>
      <c r="AY135" s="471"/>
      <c r="AZ135" s="471"/>
      <c r="BA135" s="471"/>
      <c r="BB135" s="471"/>
      <c r="BC135" s="471"/>
      <c r="BD135" s="471"/>
      <c r="BE135" s="471"/>
      <c r="BF135" s="471"/>
      <c r="BG135" s="471"/>
      <c r="BH135" s="471"/>
      <c r="BI135" s="471"/>
      <c r="BJ135" s="471"/>
      <c r="BK135" s="471"/>
      <c r="BL135" s="471"/>
      <c r="BM135" s="471"/>
      <c r="BN135" s="471"/>
      <c r="BO135" s="471"/>
      <c r="BP135" s="471"/>
      <c r="BQ135" s="471"/>
      <c r="BR135" s="471"/>
      <c r="BS135" s="471"/>
      <c r="BT135" s="471"/>
      <c r="BU135" s="471"/>
      <c r="BV135" s="471"/>
      <c r="BW135" s="471"/>
      <c r="BX135" s="471"/>
      <c r="BY135" s="471"/>
      <c r="BZ135" s="471"/>
      <c r="CA135" s="471"/>
      <c r="CB135" s="471"/>
      <c r="CC135" s="471"/>
      <c r="CD135" s="471"/>
      <c r="CE135" s="471"/>
      <c r="CF135" s="471"/>
      <c r="CG135" s="471"/>
      <c r="CH135" s="471"/>
      <c r="CI135" s="471"/>
      <c r="CJ135" s="471"/>
      <c r="CK135" s="471"/>
      <c r="CL135" s="471"/>
      <c r="CM135" s="471"/>
      <c r="CN135" s="471"/>
      <c r="CO135" s="471"/>
      <c r="CP135" s="471"/>
      <c r="CQ135" s="471"/>
      <c r="CR135" s="471"/>
      <c r="CS135" s="471"/>
      <c r="CT135" s="471"/>
      <c r="CU135" s="471"/>
      <c r="CV135" s="471"/>
      <c r="CW135" s="472"/>
      <c r="CX135" s="464"/>
      <c r="CY135" s="465"/>
      <c r="CZ135" s="465"/>
      <c r="DA135" s="465"/>
      <c r="DB135" s="465"/>
      <c r="DC135" s="465"/>
      <c r="DD135" s="465"/>
      <c r="DE135" s="465"/>
      <c r="DF135" s="465"/>
      <c r="DG135" s="465"/>
      <c r="DH135" s="465"/>
      <c r="DI135" s="466"/>
      <c r="DJ135" s="374"/>
      <c r="DK135" s="180"/>
      <c r="DL135" s="77"/>
    </row>
    <row r="136" spans="1:125" x14ac:dyDescent="0.2">
      <c r="B136" s="476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6"/>
      <c r="N136" s="365"/>
      <c r="O136" s="477" t="s">
        <v>282</v>
      </c>
      <c r="P136" s="477"/>
      <c r="Q136" s="477"/>
      <c r="R136" s="477"/>
      <c r="S136" s="477"/>
      <c r="T136" s="477"/>
      <c r="U136" s="477"/>
      <c r="V136" s="477"/>
      <c r="W136" s="477"/>
      <c r="X136" s="477"/>
      <c r="Y136" s="477"/>
      <c r="Z136" s="477"/>
      <c r="AA136" s="477"/>
      <c r="AB136" s="477"/>
      <c r="AC136" s="477"/>
      <c r="AD136" s="477"/>
      <c r="AE136" s="477"/>
      <c r="AF136" s="477"/>
      <c r="AG136" s="477"/>
      <c r="AH136" s="477"/>
      <c r="AI136" s="477"/>
      <c r="AJ136" s="477"/>
      <c r="AK136" s="477"/>
      <c r="AL136" s="477"/>
      <c r="AM136" s="477"/>
      <c r="AN136" s="477"/>
      <c r="AO136" s="477"/>
      <c r="AP136" s="477"/>
      <c r="AQ136" s="477"/>
      <c r="AR136" s="477"/>
      <c r="AS136" s="477"/>
      <c r="AT136" s="477"/>
      <c r="AU136" s="477"/>
      <c r="AV136" s="477"/>
      <c r="AW136" s="477"/>
      <c r="AX136" s="477"/>
      <c r="AY136" s="477"/>
      <c r="AZ136" s="477"/>
      <c r="BA136" s="477"/>
      <c r="BB136" s="477"/>
      <c r="BC136" s="477"/>
      <c r="BD136" s="477"/>
      <c r="BE136" s="477"/>
      <c r="BF136" s="477"/>
      <c r="BG136" s="477"/>
      <c r="BH136" s="477"/>
      <c r="BI136" s="477"/>
      <c r="BJ136" s="477"/>
      <c r="BK136" s="477"/>
      <c r="BL136" s="477"/>
      <c r="BM136" s="477"/>
      <c r="BN136" s="477"/>
      <c r="BO136" s="477"/>
      <c r="BP136" s="477"/>
      <c r="BQ136" s="477"/>
      <c r="BR136" s="477"/>
      <c r="BS136" s="477"/>
      <c r="BT136" s="477"/>
      <c r="BU136" s="477"/>
      <c r="BV136" s="477"/>
      <c r="BW136" s="477"/>
      <c r="BX136" s="477"/>
      <c r="BY136" s="477"/>
      <c r="BZ136" s="477"/>
      <c r="CA136" s="477"/>
      <c r="CB136" s="477"/>
      <c r="CC136" s="477"/>
      <c r="CD136" s="477"/>
      <c r="CE136" s="477"/>
      <c r="CF136" s="477"/>
      <c r="CG136" s="477"/>
      <c r="CH136" s="477"/>
      <c r="CI136" s="477"/>
      <c r="CJ136" s="477"/>
      <c r="CK136" s="477"/>
      <c r="CL136" s="477"/>
      <c r="CM136" s="477"/>
      <c r="CN136" s="477"/>
      <c r="CO136" s="477"/>
      <c r="CP136" s="477"/>
      <c r="CQ136" s="477"/>
      <c r="CR136" s="477"/>
      <c r="CS136" s="477"/>
      <c r="CT136" s="477"/>
      <c r="CU136" s="477"/>
      <c r="CV136" s="477"/>
      <c r="CW136" s="478"/>
      <c r="CX136" s="464" t="s">
        <v>34</v>
      </c>
      <c r="CY136" s="465"/>
      <c r="CZ136" s="465"/>
      <c r="DA136" s="465"/>
      <c r="DB136" s="465"/>
      <c r="DC136" s="465"/>
      <c r="DD136" s="465"/>
      <c r="DE136" s="465"/>
      <c r="DF136" s="465"/>
      <c r="DG136" s="465"/>
      <c r="DH136" s="465"/>
      <c r="DI136" s="466"/>
      <c r="DJ136" s="255">
        <v>195</v>
      </c>
      <c r="DK136" s="45">
        <v>329</v>
      </c>
      <c r="DL136" s="402">
        <v>509</v>
      </c>
    </row>
    <row r="137" spans="1:125" x14ac:dyDescent="0.2">
      <c r="B137" s="464"/>
      <c r="C137" s="465"/>
      <c r="D137" s="465"/>
      <c r="E137" s="465"/>
      <c r="F137" s="465"/>
      <c r="G137" s="465"/>
      <c r="H137" s="465"/>
      <c r="I137" s="465"/>
      <c r="J137" s="465"/>
      <c r="K137" s="465"/>
      <c r="L137" s="465"/>
      <c r="M137" s="466"/>
      <c r="N137" s="371"/>
      <c r="O137" s="471"/>
      <c r="P137" s="471"/>
      <c r="Q137" s="471"/>
      <c r="R137" s="471"/>
      <c r="S137" s="471"/>
      <c r="T137" s="471"/>
      <c r="U137" s="471"/>
      <c r="V137" s="471"/>
      <c r="W137" s="471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71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  <c r="AX137" s="471"/>
      <c r="AY137" s="471"/>
      <c r="AZ137" s="471"/>
      <c r="BA137" s="471"/>
      <c r="BB137" s="471"/>
      <c r="BC137" s="471"/>
      <c r="BD137" s="471"/>
      <c r="BE137" s="471"/>
      <c r="BF137" s="471"/>
      <c r="BG137" s="471"/>
      <c r="BH137" s="471"/>
      <c r="BI137" s="471"/>
      <c r="BJ137" s="471"/>
      <c r="BK137" s="471"/>
      <c r="BL137" s="471"/>
      <c r="BM137" s="471"/>
      <c r="BN137" s="471"/>
      <c r="BO137" s="471"/>
      <c r="BP137" s="471"/>
      <c r="BQ137" s="471"/>
      <c r="BR137" s="471"/>
      <c r="BS137" s="471"/>
      <c r="BT137" s="471"/>
      <c r="BU137" s="471"/>
      <c r="BV137" s="471"/>
      <c r="BW137" s="471"/>
      <c r="BX137" s="471"/>
      <c r="BY137" s="471"/>
      <c r="BZ137" s="471"/>
      <c r="CA137" s="471"/>
      <c r="CB137" s="471"/>
      <c r="CC137" s="471"/>
      <c r="CD137" s="471"/>
      <c r="CE137" s="471"/>
      <c r="CF137" s="471"/>
      <c r="CG137" s="471"/>
      <c r="CH137" s="471"/>
      <c r="CI137" s="471"/>
      <c r="CJ137" s="471"/>
      <c r="CK137" s="471"/>
      <c r="CL137" s="471"/>
      <c r="CM137" s="471"/>
      <c r="CN137" s="471"/>
      <c r="CO137" s="471"/>
      <c r="CP137" s="471"/>
      <c r="CQ137" s="471"/>
      <c r="CR137" s="471"/>
      <c r="CS137" s="471"/>
      <c r="CT137" s="471"/>
      <c r="CU137" s="471"/>
      <c r="CV137" s="471"/>
      <c r="CW137" s="472"/>
      <c r="CX137" s="464"/>
      <c r="CY137" s="465"/>
      <c r="CZ137" s="465"/>
      <c r="DA137" s="465"/>
      <c r="DB137" s="465"/>
      <c r="DC137" s="465"/>
      <c r="DD137" s="465"/>
      <c r="DE137" s="465"/>
      <c r="DF137" s="465"/>
      <c r="DG137" s="465"/>
      <c r="DH137" s="465"/>
      <c r="DI137" s="466"/>
      <c r="DJ137" s="374"/>
      <c r="DK137" s="180"/>
      <c r="DL137" s="77"/>
    </row>
    <row r="138" spans="1:125" x14ac:dyDescent="0.2">
      <c r="B138" s="476" t="s">
        <v>33</v>
      </c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6"/>
      <c r="N138" s="365"/>
      <c r="O138" s="477" t="s">
        <v>267</v>
      </c>
      <c r="P138" s="477"/>
      <c r="Q138" s="477"/>
      <c r="R138" s="477"/>
      <c r="S138" s="477"/>
      <c r="T138" s="477"/>
      <c r="U138" s="477"/>
      <c r="V138" s="477"/>
      <c r="W138" s="477"/>
      <c r="X138" s="477"/>
      <c r="Y138" s="477"/>
      <c r="Z138" s="477"/>
      <c r="AA138" s="477"/>
      <c r="AB138" s="477"/>
      <c r="AC138" s="477"/>
      <c r="AD138" s="477"/>
      <c r="AE138" s="477"/>
      <c r="AF138" s="477"/>
      <c r="AG138" s="477"/>
      <c r="AH138" s="477"/>
      <c r="AI138" s="477"/>
      <c r="AJ138" s="477"/>
      <c r="AK138" s="477"/>
      <c r="AL138" s="477"/>
      <c r="AM138" s="477"/>
      <c r="AN138" s="477"/>
      <c r="AO138" s="477"/>
      <c r="AP138" s="477"/>
      <c r="AQ138" s="477"/>
      <c r="AR138" s="477"/>
      <c r="AS138" s="477"/>
      <c r="AT138" s="477"/>
      <c r="AU138" s="477"/>
      <c r="AV138" s="477"/>
      <c r="AW138" s="477"/>
      <c r="AX138" s="477"/>
      <c r="AY138" s="477"/>
      <c r="AZ138" s="477"/>
      <c r="BA138" s="477"/>
      <c r="BB138" s="477"/>
      <c r="BC138" s="477"/>
      <c r="BD138" s="477"/>
      <c r="BE138" s="477"/>
      <c r="BF138" s="477"/>
      <c r="BG138" s="477"/>
      <c r="BH138" s="477"/>
      <c r="BI138" s="477"/>
      <c r="BJ138" s="477"/>
      <c r="BK138" s="477"/>
      <c r="BL138" s="477"/>
      <c r="BM138" s="477"/>
      <c r="BN138" s="477"/>
      <c r="BO138" s="477"/>
      <c r="BP138" s="477"/>
      <c r="BQ138" s="477"/>
      <c r="BR138" s="477"/>
      <c r="BS138" s="477"/>
      <c r="BT138" s="477"/>
      <c r="BU138" s="477"/>
      <c r="BV138" s="477"/>
      <c r="BW138" s="477"/>
      <c r="BX138" s="477"/>
      <c r="BY138" s="477"/>
      <c r="BZ138" s="477"/>
      <c r="CA138" s="477"/>
      <c r="CB138" s="477"/>
      <c r="CC138" s="477"/>
      <c r="CD138" s="477"/>
      <c r="CE138" s="477"/>
      <c r="CF138" s="477"/>
      <c r="CG138" s="477"/>
      <c r="CH138" s="477"/>
      <c r="CI138" s="477"/>
      <c r="CJ138" s="477"/>
      <c r="CK138" s="477"/>
      <c r="CL138" s="477"/>
      <c r="CM138" s="477"/>
      <c r="CN138" s="477"/>
      <c r="CO138" s="477"/>
      <c r="CP138" s="477"/>
      <c r="CQ138" s="477"/>
      <c r="CR138" s="477"/>
      <c r="CS138" s="477"/>
      <c r="CT138" s="477"/>
      <c r="CU138" s="477"/>
      <c r="CV138" s="477"/>
      <c r="CW138" s="478"/>
      <c r="CX138" s="464" t="s">
        <v>8</v>
      </c>
      <c r="CY138" s="465"/>
      <c r="CZ138" s="465"/>
      <c r="DA138" s="465"/>
      <c r="DB138" s="465"/>
      <c r="DC138" s="465"/>
      <c r="DD138" s="465"/>
      <c r="DE138" s="465"/>
      <c r="DF138" s="465"/>
      <c r="DG138" s="465"/>
      <c r="DH138" s="465"/>
      <c r="DI138" s="466"/>
      <c r="DJ138" s="255">
        <v>2084739</v>
      </c>
      <c r="DK138" s="45">
        <v>1732648</v>
      </c>
      <c r="DL138" s="402">
        <v>1913451</v>
      </c>
    </row>
    <row r="139" spans="1:125" x14ac:dyDescent="0.2">
      <c r="B139" s="464"/>
      <c r="C139" s="465"/>
      <c r="D139" s="465"/>
      <c r="E139" s="465"/>
      <c r="F139" s="465"/>
      <c r="G139" s="465"/>
      <c r="H139" s="465"/>
      <c r="I139" s="465"/>
      <c r="J139" s="465"/>
      <c r="K139" s="465"/>
      <c r="L139" s="465"/>
      <c r="M139" s="466"/>
      <c r="N139" s="371"/>
      <c r="O139" s="471"/>
      <c r="P139" s="471"/>
      <c r="Q139" s="471"/>
      <c r="R139" s="471"/>
      <c r="S139" s="471"/>
      <c r="T139" s="471"/>
      <c r="U139" s="471"/>
      <c r="V139" s="471"/>
      <c r="W139" s="471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71"/>
      <c r="AK139" s="471"/>
      <c r="AL139" s="471"/>
      <c r="AM139" s="471"/>
      <c r="AN139" s="471"/>
      <c r="AO139" s="471"/>
      <c r="AP139" s="471"/>
      <c r="AQ139" s="471"/>
      <c r="AR139" s="471"/>
      <c r="AS139" s="471"/>
      <c r="AT139" s="471"/>
      <c r="AU139" s="471"/>
      <c r="AV139" s="471"/>
      <c r="AW139" s="471"/>
      <c r="AX139" s="471"/>
      <c r="AY139" s="471"/>
      <c r="AZ139" s="471"/>
      <c r="BA139" s="471"/>
      <c r="BB139" s="471"/>
      <c r="BC139" s="471"/>
      <c r="BD139" s="471"/>
      <c r="BE139" s="471"/>
      <c r="BF139" s="471"/>
      <c r="BG139" s="471"/>
      <c r="BH139" s="471"/>
      <c r="BI139" s="471"/>
      <c r="BJ139" s="471"/>
      <c r="BK139" s="471"/>
      <c r="BL139" s="471"/>
      <c r="BM139" s="471"/>
      <c r="BN139" s="471"/>
      <c r="BO139" s="471"/>
      <c r="BP139" s="471"/>
      <c r="BQ139" s="471"/>
      <c r="BR139" s="471"/>
      <c r="BS139" s="471"/>
      <c r="BT139" s="471"/>
      <c r="BU139" s="471"/>
      <c r="BV139" s="471"/>
      <c r="BW139" s="471"/>
      <c r="BX139" s="471"/>
      <c r="BY139" s="471"/>
      <c r="BZ139" s="471"/>
      <c r="CA139" s="471"/>
      <c r="CB139" s="471"/>
      <c r="CC139" s="471"/>
      <c r="CD139" s="471"/>
      <c r="CE139" s="471"/>
      <c r="CF139" s="471"/>
      <c r="CG139" s="471"/>
      <c r="CH139" s="471"/>
      <c r="CI139" s="471"/>
      <c r="CJ139" s="471"/>
      <c r="CK139" s="471"/>
      <c r="CL139" s="471"/>
      <c r="CM139" s="471"/>
      <c r="CN139" s="471"/>
      <c r="CO139" s="471"/>
      <c r="CP139" s="471"/>
      <c r="CQ139" s="471"/>
      <c r="CR139" s="471"/>
      <c r="CS139" s="471"/>
      <c r="CT139" s="471"/>
      <c r="CU139" s="471"/>
      <c r="CV139" s="471"/>
      <c r="CW139" s="472"/>
      <c r="CX139" s="464"/>
      <c r="CY139" s="465"/>
      <c r="CZ139" s="465"/>
      <c r="DA139" s="465"/>
      <c r="DB139" s="465"/>
      <c r="DC139" s="465"/>
      <c r="DD139" s="465"/>
      <c r="DE139" s="465"/>
      <c r="DF139" s="465"/>
      <c r="DG139" s="465"/>
      <c r="DH139" s="465"/>
      <c r="DI139" s="466"/>
      <c r="DJ139" s="374"/>
      <c r="DK139" s="180"/>
      <c r="DL139" s="77"/>
    </row>
    <row r="140" spans="1:125" s="70" customFormat="1" ht="13.5" thickBot="1" x14ac:dyDescent="0.25">
      <c r="A140" s="69"/>
      <c r="B140" s="456"/>
      <c r="C140" s="457"/>
      <c r="D140" s="457"/>
      <c r="E140" s="457"/>
      <c r="F140" s="457"/>
      <c r="G140" s="457"/>
      <c r="H140" s="457"/>
      <c r="I140" s="457"/>
      <c r="J140" s="457"/>
      <c r="K140" s="457"/>
      <c r="L140" s="457"/>
      <c r="M140" s="458"/>
      <c r="N140" s="370"/>
      <c r="O140" s="459" t="s">
        <v>268</v>
      </c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P140" s="459"/>
      <c r="AQ140" s="459"/>
      <c r="AR140" s="459"/>
      <c r="AS140" s="459"/>
      <c r="AT140" s="459"/>
      <c r="AU140" s="459"/>
      <c r="AV140" s="459"/>
      <c r="AW140" s="459"/>
      <c r="AX140" s="459"/>
      <c r="AY140" s="459"/>
      <c r="AZ140" s="459"/>
      <c r="BA140" s="459"/>
      <c r="BB140" s="459"/>
      <c r="BC140" s="459"/>
      <c r="BD140" s="459"/>
      <c r="BE140" s="459"/>
      <c r="BF140" s="459"/>
      <c r="BG140" s="459"/>
      <c r="BH140" s="459"/>
      <c r="BI140" s="459"/>
      <c r="BJ140" s="459"/>
      <c r="BK140" s="459"/>
      <c r="BL140" s="459"/>
      <c r="BM140" s="459"/>
      <c r="BN140" s="459"/>
      <c r="BO140" s="459"/>
      <c r="BP140" s="459"/>
      <c r="BQ140" s="459"/>
      <c r="BR140" s="459"/>
      <c r="BS140" s="459"/>
      <c r="BT140" s="459"/>
      <c r="BU140" s="459"/>
      <c r="BV140" s="459"/>
      <c r="BW140" s="459"/>
      <c r="BX140" s="459"/>
      <c r="BY140" s="459"/>
      <c r="BZ140" s="459"/>
      <c r="CA140" s="459"/>
      <c r="CB140" s="459"/>
      <c r="CC140" s="459"/>
      <c r="CD140" s="459"/>
      <c r="CE140" s="459"/>
      <c r="CF140" s="459"/>
      <c r="CG140" s="459"/>
      <c r="CH140" s="459"/>
      <c r="CI140" s="459"/>
      <c r="CJ140" s="459"/>
      <c r="CK140" s="459"/>
      <c r="CL140" s="459"/>
      <c r="CM140" s="459"/>
      <c r="CN140" s="459"/>
      <c r="CO140" s="459"/>
      <c r="CP140" s="459"/>
      <c r="CQ140" s="459"/>
      <c r="CR140" s="459"/>
      <c r="CS140" s="459"/>
      <c r="CT140" s="459"/>
      <c r="CU140" s="459"/>
      <c r="CV140" s="459"/>
      <c r="CW140" s="460"/>
      <c r="CX140" s="461" t="s">
        <v>7</v>
      </c>
      <c r="CY140" s="457"/>
      <c r="CZ140" s="457"/>
      <c r="DA140" s="457"/>
      <c r="DB140" s="457"/>
      <c r="DC140" s="457"/>
      <c r="DD140" s="457"/>
      <c r="DE140" s="457"/>
      <c r="DF140" s="457"/>
      <c r="DG140" s="457"/>
      <c r="DH140" s="457"/>
      <c r="DI140" s="458"/>
      <c r="DJ140" s="390"/>
      <c r="DK140" s="183"/>
      <c r="DL140" s="40"/>
    </row>
    <row r="141" spans="1:125" s="70" customFormat="1" ht="13.5" thickBot="1" x14ac:dyDescent="0.25">
      <c r="A141" s="69" t="s">
        <v>106</v>
      </c>
      <c r="B141" s="451"/>
      <c r="C141" s="452"/>
      <c r="D141" s="452"/>
      <c r="E141" s="452"/>
      <c r="F141" s="452"/>
      <c r="G141" s="452"/>
      <c r="H141" s="452"/>
      <c r="I141" s="452"/>
      <c r="J141" s="452"/>
      <c r="K141" s="452"/>
      <c r="L141" s="452"/>
      <c r="M141" s="453"/>
      <c r="N141" s="364"/>
      <c r="O141" s="462" t="s">
        <v>283</v>
      </c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  <c r="AE141" s="462"/>
      <c r="AF141" s="462"/>
      <c r="AG141" s="462"/>
      <c r="AH141" s="462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2"/>
      <c r="AS141" s="462"/>
      <c r="AT141" s="462"/>
      <c r="AU141" s="462"/>
      <c r="AV141" s="462"/>
      <c r="AW141" s="462"/>
      <c r="AX141" s="462"/>
      <c r="AY141" s="462"/>
      <c r="AZ141" s="462"/>
      <c r="BA141" s="462"/>
      <c r="BB141" s="462"/>
      <c r="BC141" s="462"/>
      <c r="BD141" s="462"/>
      <c r="BE141" s="462"/>
      <c r="BF141" s="462"/>
      <c r="BG141" s="462"/>
      <c r="BH141" s="462"/>
      <c r="BI141" s="462"/>
      <c r="BJ141" s="462"/>
      <c r="BK141" s="462"/>
      <c r="BL141" s="462"/>
      <c r="BM141" s="462"/>
      <c r="BN141" s="462"/>
      <c r="BO141" s="462"/>
      <c r="BP141" s="462"/>
      <c r="BQ141" s="462"/>
      <c r="BR141" s="462"/>
      <c r="BS141" s="462"/>
      <c r="BT141" s="462"/>
      <c r="BU141" s="462"/>
      <c r="BV141" s="462"/>
      <c r="BW141" s="462"/>
      <c r="BX141" s="462"/>
      <c r="BY141" s="462"/>
      <c r="BZ141" s="462"/>
      <c r="CA141" s="462"/>
      <c r="CB141" s="462"/>
      <c r="CC141" s="462"/>
      <c r="CD141" s="462"/>
      <c r="CE141" s="462"/>
      <c r="CF141" s="462"/>
      <c r="CG141" s="462"/>
      <c r="CH141" s="462"/>
      <c r="CI141" s="462"/>
      <c r="CJ141" s="462"/>
      <c r="CK141" s="462"/>
      <c r="CL141" s="462"/>
      <c r="CM141" s="462"/>
      <c r="CN141" s="462"/>
      <c r="CO141" s="462"/>
      <c r="CP141" s="462"/>
      <c r="CQ141" s="462"/>
      <c r="CR141" s="462"/>
      <c r="CS141" s="462"/>
      <c r="CT141" s="462"/>
      <c r="CU141" s="462"/>
      <c r="CV141" s="462"/>
      <c r="CW141" s="463"/>
      <c r="CX141" s="451" t="s">
        <v>32</v>
      </c>
      <c r="CY141" s="452"/>
      <c r="CZ141" s="452"/>
      <c r="DA141" s="452"/>
      <c r="DB141" s="452"/>
      <c r="DC141" s="452"/>
      <c r="DD141" s="452"/>
      <c r="DE141" s="452"/>
      <c r="DF141" s="452"/>
      <c r="DG141" s="452"/>
      <c r="DH141" s="452"/>
      <c r="DI141" s="453"/>
      <c r="DJ141" s="391">
        <f>SUM(DJ122,DJ126,DJ136,DJ138,DJ140)</f>
        <v>21843023</v>
      </c>
      <c r="DK141" s="185">
        <f>SUM(DK122,DK126,DK136,DK138,DK140)</f>
        <v>19933145</v>
      </c>
      <c r="DL141" s="184">
        <f>SUM(DL122,DL126,DL136,DL138,DL140)</f>
        <v>13867040</v>
      </c>
    </row>
    <row r="142" spans="1:125" ht="13.5" thickBot="1" x14ac:dyDescent="0.25">
      <c r="B142" s="451"/>
      <c r="C142" s="452"/>
      <c r="D142" s="452"/>
      <c r="E142" s="452"/>
      <c r="F142" s="452"/>
      <c r="G142" s="452"/>
      <c r="H142" s="452"/>
      <c r="I142" s="452"/>
      <c r="J142" s="452"/>
      <c r="K142" s="452"/>
      <c r="L142" s="452"/>
      <c r="M142" s="453"/>
      <c r="N142" s="21"/>
      <c r="O142" s="474" t="s">
        <v>249</v>
      </c>
      <c r="P142" s="474"/>
      <c r="Q142" s="474"/>
      <c r="R142" s="474"/>
      <c r="S142" s="474"/>
      <c r="T142" s="474"/>
      <c r="U142" s="474"/>
      <c r="V142" s="474"/>
      <c r="W142" s="474"/>
      <c r="X142" s="474"/>
      <c r="Y142" s="474"/>
      <c r="Z142" s="474"/>
      <c r="AA142" s="474"/>
      <c r="AB142" s="474"/>
      <c r="AC142" s="474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74"/>
      <c r="AT142" s="474"/>
      <c r="AU142" s="474"/>
      <c r="AV142" s="474"/>
      <c r="AW142" s="474"/>
      <c r="AX142" s="474"/>
      <c r="AY142" s="474"/>
      <c r="AZ142" s="474"/>
      <c r="BA142" s="474"/>
      <c r="BB142" s="474"/>
      <c r="BC142" s="474"/>
      <c r="BD142" s="474"/>
      <c r="BE142" s="474"/>
      <c r="BF142" s="474"/>
      <c r="BG142" s="474"/>
      <c r="BH142" s="474"/>
      <c r="BI142" s="474"/>
      <c r="BJ142" s="474"/>
      <c r="BK142" s="474"/>
      <c r="BL142" s="474"/>
      <c r="BM142" s="474"/>
      <c r="BN142" s="474"/>
      <c r="BO142" s="474"/>
      <c r="BP142" s="474"/>
      <c r="BQ142" s="474"/>
      <c r="BR142" s="474"/>
      <c r="BS142" s="474"/>
      <c r="BT142" s="474"/>
      <c r="BU142" s="474"/>
      <c r="BV142" s="474"/>
      <c r="BW142" s="474"/>
      <c r="BX142" s="474"/>
      <c r="BY142" s="474"/>
      <c r="BZ142" s="474"/>
      <c r="CA142" s="474"/>
      <c r="CB142" s="474"/>
      <c r="CC142" s="474"/>
      <c r="CD142" s="474"/>
      <c r="CE142" s="474"/>
      <c r="CF142" s="474"/>
      <c r="CG142" s="474"/>
      <c r="CH142" s="474"/>
      <c r="CI142" s="474"/>
      <c r="CJ142" s="474"/>
      <c r="CK142" s="474"/>
      <c r="CL142" s="474"/>
      <c r="CM142" s="474"/>
      <c r="CN142" s="474"/>
      <c r="CO142" s="474"/>
      <c r="CP142" s="474"/>
      <c r="CQ142" s="474"/>
      <c r="CR142" s="474"/>
      <c r="CS142" s="474"/>
      <c r="CT142" s="474"/>
      <c r="CU142" s="474"/>
      <c r="CV142" s="474"/>
      <c r="CW142" s="475"/>
      <c r="CX142" s="455" t="s">
        <v>31</v>
      </c>
      <c r="CY142" s="452"/>
      <c r="CZ142" s="452"/>
      <c r="DA142" s="452"/>
      <c r="DB142" s="452"/>
      <c r="DC142" s="452"/>
      <c r="DD142" s="452"/>
      <c r="DE142" s="452"/>
      <c r="DF142" s="452"/>
      <c r="DG142" s="452"/>
      <c r="DH142" s="452"/>
      <c r="DI142" s="453"/>
      <c r="DJ142" s="392">
        <f>DJ109+DJ120+DJ141</f>
        <v>116161390</v>
      </c>
      <c r="DK142" s="186">
        <f>DK109+DK120+DK141</f>
        <v>111392038</v>
      </c>
      <c r="DL142" s="167">
        <f>DL109+DL120+DL141</f>
        <v>104988088</v>
      </c>
      <c r="DM142" s="79"/>
      <c r="DN142" s="79"/>
      <c r="DO142" s="79"/>
      <c r="DP142" s="79"/>
      <c r="DQ142" s="79"/>
      <c r="DR142" s="79"/>
      <c r="DS142" s="79"/>
      <c r="DT142" s="79"/>
      <c r="DU142" s="79"/>
    </row>
    <row r="143" spans="1:125" x14ac:dyDescent="0.2"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393"/>
      <c r="DK143" s="133"/>
      <c r="DL143" s="140"/>
      <c r="DM143" s="22"/>
      <c r="DN143" s="22"/>
      <c r="DO143" s="22"/>
      <c r="DP143" s="22"/>
      <c r="DQ143" s="22"/>
      <c r="DR143" s="22"/>
      <c r="DS143" s="22"/>
      <c r="DT143" s="22"/>
      <c r="DU143" s="22"/>
    </row>
    <row r="144" spans="1:125" s="41" customFormat="1" ht="12.75" customHeight="1" x14ac:dyDescent="0.2">
      <c r="A144" s="2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</row>
    <row r="145" spans="1:125" s="41" customFormat="1" ht="12" x14ac:dyDescent="0.2">
      <c r="A145" s="25"/>
      <c r="B145" s="422" t="s">
        <v>284</v>
      </c>
      <c r="P145" s="470"/>
      <c r="Q145" s="470"/>
      <c r="R145" s="470"/>
      <c r="S145" s="470"/>
      <c r="T145" s="470"/>
      <c r="U145" s="470"/>
      <c r="V145" s="470"/>
      <c r="W145" s="470"/>
      <c r="X145" s="470"/>
      <c r="Y145" s="470"/>
      <c r="Z145" s="470"/>
      <c r="AA145" s="470"/>
      <c r="AB145" s="470"/>
      <c r="AE145" s="470" t="s">
        <v>285</v>
      </c>
      <c r="AF145" s="470"/>
      <c r="AG145" s="470"/>
      <c r="AH145" s="470"/>
      <c r="AI145" s="470"/>
      <c r="AJ145" s="470"/>
      <c r="AK145" s="470"/>
      <c r="AL145" s="470"/>
      <c r="AM145" s="470"/>
      <c r="AN145" s="470"/>
      <c r="AO145" s="470"/>
      <c r="AP145" s="470"/>
      <c r="AQ145" s="470"/>
      <c r="AR145" s="470"/>
      <c r="AS145" s="470"/>
      <c r="AT145" s="470"/>
      <c r="AU145" s="470"/>
      <c r="AV145" s="470"/>
      <c r="AW145" s="470"/>
      <c r="AX145" s="470"/>
      <c r="AY145" s="470"/>
      <c r="AZ145" s="470"/>
      <c r="BA145" s="470"/>
      <c r="BY145" s="421" t="s">
        <v>286</v>
      </c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6"/>
      <c r="CS145" s="46"/>
      <c r="CT145" s="46"/>
      <c r="DC145" s="47"/>
      <c r="DD145" s="47"/>
      <c r="DE145" s="47"/>
      <c r="DF145" s="47"/>
      <c r="DG145" s="47"/>
      <c r="DH145" s="47"/>
      <c r="DI145" s="47"/>
      <c r="DJ145" s="47"/>
      <c r="DK145" s="423" t="s">
        <v>287</v>
      </c>
    </row>
    <row r="146" spans="1:125" s="87" customFormat="1" ht="9.75" x14ac:dyDescent="0.2">
      <c r="A146" s="86"/>
      <c r="P146" s="454" t="s">
        <v>288</v>
      </c>
      <c r="Q146" s="454"/>
      <c r="R146" s="454"/>
      <c r="S146" s="454"/>
      <c r="T146" s="454"/>
      <c r="U146" s="454"/>
      <c r="V146" s="454"/>
      <c r="W146" s="454"/>
      <c r="X146" s="454"/>
      <c r="Y146" s="454"/>
      <c r="Z146" s="454"/>
      <c r="AA146" s="454"/>
      <c r="AB146" s="454"/>
      <c r="AE146" s="454" t="s">
        <v>289</v>
      </c>
      <c r="AF146" s="454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454"/>
      <c r="AS146" s="454"/>
      <c r="AT146" s="454"/>
      <c r="AU146" s="454"/>
      <c r="AV146" s="454"/>
      <c r="AW146" s="454"/>
      <c r="AX146" s="454"/>
      <c r="AY146" s="454"/>
      <c r="AZ146" s="454"/>
      <c r="BA146" s="454"/>
      <c r="CN146" s="424" t="s">
        <v>288</v>
      </c>
      <c r="CO146" s="88"/>
      <c r="CP146" s="88"/>
      <c r="CQ146" s="88"/>
      <c r="CR146" s="88"/>
      <c r="CS146" s="88"/>
      <c r="DF146" s="88"/>
      <c r="DG146" s="88"/>
      <c r="DH146" s="88"/>
      <c r="DI146" s="88"/>
      <c r="DJ146" s="88"/>
      <c r="DK146" s="88"/>
    </row>
    <row r="147" spans="1:125" s="87" customFormat="1" ht="9.75" x14ac:dyDescent="0.2">
      <c r="A147" s="86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CN147" s="8"/>
      <c r="CO147" s="8"/>
      <c r="CP147" s="8"/>
      <c r="CQ147" s="8"/>
      <c r="CR147" s="8"/>
      <c r="CS147" s="8"/>
      <c r="DF147" s="8"/>
      <c r="DG147" s="8"/>
      <c r="DH147" s="8"/>
      <c r="DI147" s="8"/>
      <c r="DJ147" s="8"/>
      <c r="DK147" s="8"/>
    </row>
    <row r="148" spans="1:125" s="41" customFormat="1" ht="12" x14ac:dyDescent="0.2">
      <c r="A148" s="25"/>
      <c r="B148" s="467" t="s">
        <v>6</v>
      </c>
      <c r="C148" s="467"/>
      <c r="D148" s="468" t="s">
        <v>541</v>
      </c>
      <c r="E148" s="468"/>
      <c r="F148" s="468"/>
      <c r="G148" s="468"/>
      <c r="H148" s="469" t="s">
        <v>6</v>
      </c>
      <c r="I148" s="469"/>
      <c r="K148" s="470" t="s">
        <v>290</v>
      </c>
      <c r="L148" s="470"/>
      <c r="M148" s="470"/>
      <c r="N148" s="470"/>
      <c r="O148" s="470"/>
      <c r="P148" s="470"/>
      <c r="Q148" s="470"/>
      <c r="R148" s="470"/>
      <c r="S148" s="470"/>
      <c r="T148" s="470"/>
      <c r="U148" s="470"/>
      <c r="V148" s="470"/>
      <c r="W148" s="470"/>
      <c r="X148" s="470"/>
      <c r="Y148" s="470"/>
      <c r="Z148" s="470"/>
      <c r="AA148" s="467">
        <v>20</v>
      </c>
      <c r="AB148" s="467"/>
      <c r="AC148" s="467"/>
      <c r="AD148" s="467"/>
      <c r="AE148" s="473" t="s">
        <v>123</v>
      </c>
      <c r="AF148" s="473"/>
      <c r="AG148" s="473"/>
    </row>
    <row r="149" spans="1:125" s="41" customFormat="1" ht="12" x14ac:dyDescent="0.2">
      <c r="A149" s="25"/>
      <c r="B149" s="54"/>
      <c r="C149" s="54"/>
      <c r="D149" s="89"/>
      <c r="E149" s="89"/>
      <c r="F149" s="89"/>
      <c r="G149" s="89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54"/>
      <c r="AB149" s="54"/>
      <c r="AC149" s="54"/>
      <c r="AD149" s="54"/>
      <c r="AE149" s="91"/>
      <c r="AF149" s="91"/>
      <c r="AG149" s="91"/>
    </row>
    <row r="150" spans="1:125" s="41" customFormat="1" ht="12" x14ac:dyDescent="0.2">
      <c r="A150" s="25"/>
      <c r="B150" s="54"/>
      <c r="C150" s="54"/>
      <c r="D150" s="89"/>
      <c r="E150" s="89"/>
      <c r="F150" s="89"/>
      <c r="G150" s="89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54"/>
      <c r="AB150" s="54"/>
      <c r="AC150" s="54"/>
      <c r="AD150" s="54"/>
      <c r="AE150" s="91"/>
      <c r="AF150" s="91"/>
      <c r="AG150" s="91"/>
    </row>
    <row r="151" spans="1:125" s="41" customFormat="1" ht="12" x14ac:dyDescent="0.2">
      <c r="A151" s="25"/>
      <c r="B151" s="54"/>
      <c r="C151" s="54"/>
      <c r="D151" s="89"/>
      <c r="E151" s="89"/>
      <c r="F151" s="89"/>
      <c r="G151" s="89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54"/>
      <c r="AB151" s="54"/>
      <c r="AC151" s="54"/>
      <c r="AD151" s="54"/>
      <c r="AE151" s="91"/>
      <c r="AF151" s="91"/>
      <c r="AG151" s="91"/>
    </row>
    <row r="152" spans="1:125" s="3" customFormat="1" ht="11.25" x14ac:dyDescent="0.2">
      <c r="A152" s="26"/>
      <c r="B152" s="4"/>
      <c r="C152" s="4"/>
      <c r="D152" s="449" t="s">
        <v>295</v>
      </c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  <c r="AD152" s="449"/>
      <c r="AE152" s="449"/>
      <c r="AF152" s="449"/>
      <c r="AG152" s="449"/>
      <c r="AH152" s="449"/>
      <c r="AI152" s="449"/>
      <c r="AJ152" s="449"/>
      <c r="AK152" s="449"/>
      <c r="AL152" s="449"/>
      <c r="AM152" s="449"/>
      <c r="AN152" s="449"/>
      <c r="AO152" s="449"/>
      <c r="AP152" s="449"/>
      <c r="AQ152" s="449"/>
      <c r="AR152" s="449"/>
      <c r="AS152" s="449"/>
      <c r="AT152" s="449"/>
      <c r="AU152" s="449"/>
      <c r="AV152" s="449"/>
      <c r="AW152" s="449"/>
      <c r="AX152" s="449"/>
      <c r="AY152" s="449"/>
      <c r="AZ152" s="449"/>
      <c r="BA152" s="449"/>
      <c r="BB152" s="449"/>
      <c r="BC152" s="449"/>
      <c r="BD152" s="449"/>
      <c r="BE152" s="449"/>
      <c r="BF152" s="449"/>
      <c r="BG152" s="449"/>
      <c r="BH152" s="449"/>
      <c r="BI152" s="449"/>
      <c r="BJ152" s="449"/>
      <c r="BK152" s="449"/>
      <c r="BL152" s="449"/>
      <c r="BM152" s="449"/>
      <c r="BN152" s="449"/>
      <c r="BO152" s="449"/>
      <c r="BP152" s="449"/>
      <c r="BQ152" s="449"/>
      <c r="BR152" s="449"/>
      <c r="BS152" s="449"/>
      <c r="BT152" s="449"/>
      <c r="BU152" s="449"/>
      <c r="BV152" s="449"/>
      <c r="BW152" s="449"/>
      <c r="BX152" s="449"/>
      <c r="BY152" s="449"/>
      <c r="BZ152" s="449"/>
      <c r="CA152" s="449"/>
      <c r="CB152" s="449"/>
      <c r="CC152" s="449"/>
      <c r="CD152" s="449"/>
      <c r="CE152" s="449"/>
      <c r="CF152" s="449"/>
      <c r="CG152" s="449"/>
      <c r="CH152" s="449"/>
      <c r="CI152" s="449"/>
      <c r="CJ152" s="449"/>
      <c r="CK152" s="449"/>
      <c r="CL152" s="449"/>
      <c r="CM152" s="449"/>
      <c r="CN152" s="449"/>
      <c r="CO152" s="449"/>
      <c r="CP152" s="449"/>
      <c r="CQ152" s="449"/>
      <c r="CR152" s="449"/>
      <c r="CS152" s="449"/>
      <c r="CT152" s="449"/>
      <c r="CU152" s="449"/>
      <c r="CV152" s="449"/>
      <c r="CW152" s="449"/>
      <c r="CX152" s="449"/>
      <c r="CY152" s="449"/>
      <c r="CZ152" s="449"/>
      <c r="DA152" s="449"/>
      <c r="DB152" s="449"/>
      <c r="DC152" s="449"/>
      <c r="DD152" s="449"/>
      <c r="DE152" s="449"/>
      <c r="DF152" s="449"/>
      <c r="DG152" s="449"/>
      <c r="DH152" s="449"/>
      <c r="DI152" s="449"/>
      <c r="DJ152" s="449"/>
      <c r="DK152" s="449"/>
      <c r="DL152" s="449"/>
      <c r="DM152" s="449"/>
      <c r="DN152" s="449"/>
      <c r="DO152" s="449"/>
      <c r="DP152" s="449"/>
      <c r="DQ152" s="449"/>
      <c r="DR152" s="449"/>
      <c r="DS152" s="449"/>
      <c r="DT152" s="449"/>
      <c r="DU152" s="449"/>
    </row>
    <row r="153" spans="1:125" s="3" customFormat="1" ht="12.75" customHeight="1" x14ac:dyDescent="0.2">
      <c r="A153" s="26"/>
      <c r="D153" s="450" t="s">
        <v>296</v>
      </c>
      <c r="E153" s="450"/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50"/>
      <c r="R153" s="450"/>
      <c r="S153" s="450"/>
      <c r="T153" s="450"/>
      <c r="U153" s="450"/>
      <c r="V153" s="450"/>
      <c r="W153" s="450"/>
      <c r="X153" s="450"/>
      <c r="Y153" s="450"/>
      <c r="Z153" s="450"/>
      <c r="AA153" s="450"/>
      <c r="AB153" s="450"/>
      <c r="AC153" s="450"/>
      <c r="AD153" s="450"/>
      <c r="AE153" s="450"/>
      <c r="AF153" s="450"/>
      <c r="AG153" s="450"/>
      <c r="AH153" s="450"/>
      <c r="AI153" s="450"/>
      <c r="AJ153" s="450"/>
      <c r="AK153" s="450"/>
      <c r="AL153" s="450"/>
      <c r="AM153" s="450"/>
      <c r="AN153" s="450"/>
      <c r="AO153" s="450"/>
      <c r="AP153" s="450"/>
      <c r="AQ153" s="450"/>
      <c r="AR153" s="450"/>
      <c r="AS153" s="450"/>
      <c r="AT153" s="450"/>
      <c r="AU153" s="450"/>
      <c r="AV153" s="450"/>
      <c r="AW153" s="450"/>
      <c r="AX153" s="450"/>
      <c r="AY153" s="450"/>
      <c r="AZ153" s="450"/>
      <c r="BA153" s="450"/>
      <c r="BB153" s="450"/>
      <c r="BC153" s="450"/>
      <c r="BD153" s="450"/>
      <c r="BE153" s="450"/>
      <c r="BF153" s="450"/>
      <c r="BG153" s="450"/>
      <c r="BH153" s="450"/>
      <c r="BI153" s="450"/>
      <c r="BJ153" s="450"/>
      <c r="BK153" s="450"/>
      <c r="BL153" s="450"/>
      <c r="BM153" s="450"/>
      <c r="BN153" s="450"/>
      <c r="BO153" s="450"/>
      <c r="BP153" s="450"/>
      <c r="BQ153" s="450"/>
      <c r="BR153" s="450"/>
      <c r="BS153" s="450"/>
      <c r="BT153" s="450"/>
      <c r="BU153" s="450"/>
      <c r="BV153" s="450"/>
      <c r="BW153" s="450"/>
      <c r="BX153" s="450"/>
      <c r="BY153" s="450"/>
      <c r="BZ153" s="450"/>
      <c r="CA153" s="450"/>
      <c r="CB153" s="450"/>
      <c r="CC153" s="450"/>
      <c r="CD153" s="450"/>
      <c r="CE153" s="450"/>
      <c r="CF153" s="450"/>
      <c r="CG153" s="450"/>
      <c r="CH153" s="450"/>
      <c r="CI153" s="450"/>
      <c r="CJ153" s="450"/>
      <c r="CK153" s="450"/>
      <c r="CL153" s="450"/>
      <c r="CM153" s="450"/>
      <c r="CN153" s="450"/>
      <c r="CO153" s="450"/>
      <c r="CP153" s="450"/>
      <c r="CQ153" s="450"/>
      <c r="CR153" s="450"/>
      <c r="CS153" s="450"/>
      <c r="CT153" s="450"/>
      <c r="CU153" s="450"/>
      <c r="CV153" s="450"/>
      <c r="CW153" s="450"/>
      <c r="CX153" s="450"/>
      <c r="CY153" s="450"/>
      <c r="CZ153" s="450"/>
      <c r="DA153" s="450"/>
      <c r="DB153" s="450"/>
      <c r="DC153" s="450"/>
      <c r="DD153" s="450"/>
      <c r="DE153" s="450"/>
      <c r="DF153" s="450"/>
      <c r="DG153" s="450"/>
      <c r="DH153" s="450"/>
      <c r="DI153" s="450"/>
      <c r="DJ153" s="450"/>
      <c r="DK153" s="450"/>
      <c r="DL153" s="450"/>
      <c r="DM153" s="450"/>
      <c r="DN153" s="450"/>
      <c r="DO153" s="450"/>
      <c r="DP153" s="450"/>
      <c r="DQ153" s="450"/>
      <c r="DR153" s="450"/>
      <c r="DS153" s="450"/>
      <c r="DT153" s="450"/>
      <c r="DU153" s="450"/>
    </row>
    <row r="154" spans="1:125" s="3" customFormat="1" ht="12.75" customHeight="1" x14ac:dyDescent="0.2">
      <c r="A154" s="26"/>
      <c r="D154" s="450" t="s">
        <v>297</v>
      </c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  <c r="U154" s="450"/>
      <c r="V154" s="450"/>
      <c r="W154" s="450"/>
      <c r="X154" s="450"/>
      <c r="Y154" s="450"/>
      <c r="Z154" s="450"/>
      <c r="AA154" s="450"/>
      <c r="AB154" s="450"/>
      <c r="AC154" s="450"/>
      <c r="AD154" s="450"/>
      <c r="AE154" s="450"/>
      <c r="AF154" s="450"/>
      <c r="AG154" s="450"/>
      <c r="AH154" s="450"/>
      <c r="AI154" s="450"/>
      <c r="AJ154" s="450"/>
      <c r="AK154" s="450"/>
      <c r="AL154" s="450"/>
      <c r="AM154" s="450"/>
      <c r="AN154" s="450"/>
      <c r="AO154" s="450"/>
      <c r="AP154" s="450"/>
      <c r="AQ154" s="450"/>
      <c r="AR154" s="450"/>
      <c r="AS154" s="450"/>
      <c r="AT154" s="450"/>
      <c r="AU154" s="450"/>
      <c r="AV154" s="450"/>
      <c r="AW154" s="450"/>
      <c r="AX154" s="450"/>
      <c r="AY154" s="450"/>
      <c r="AZ154" s="450"/>
      <c r="BA154" s="450"/>
      <c r="BB154" s="450"/>
      <c r="BC154" s="450"/>
      <c r="BD154" s="450"/>
      <c r="BE154" s="450"/>
      <c r="BF154" s="450"/>
      <c r="BG154" s="450"/>
      <c r="BH154" s="450"/>
      <c r="BI154" s="450"/>
      <c r="BJ154" s="450"/>
      <c r="BK154" s="450"/>
      <c r="BL154" s="450"/>
      <c r="BM154" s="450"/>
      <c r="BN154" s="450"/>
      <c r="BO154" s="450"/>
      <c r="BP154" s="450"/>
      <c r="BQ154" s="450"/>
      <c r="BR154" s="450"/>
      <c r="BS154" s="450"/>
      <c r="BT154" s="450"/>
      <c r="BU154" s="450"/>
      <c r="BV154" s="450"/>
      <c r="BW154" s="450"/>
      <c r="BX154" s="450"/>
      <c r="BY154" s="450"/>
      <c r="BZ154" s="450"/>
      <c r="CA154" s="450"/>
      <c r="CB154" s="450"/>
      <c r="CC154" s="450"/>
      <c r="CD154" s="450"/>
      <c r="CE154" s="450"/>
      <c r="CF154" s="450"/>
      <c r="CG154" s="450"/>
      <c r="CH154" s="450"/>
      <c r="CI154" s="450"/>
      <c r="CJ154" s="450"/>
      <c r="CK154" s="450"/>
      <c r="CL154" s="450"/>
      <c r="CM154" s="450"/>
      <c r="CN154" s="450"/>
      <c r="CO154" s="450"/>
      <c r="CP154" s="450"/>
      <c r="CQ154" s="450"/>
      <c r="CR154" s="450"/>
      <c r="CS154" s="450"/>
      <c r="CT154" s="450"/>
      <c r="CU154" s="450"/>
      <c r="CV154" s="450"/>
      <c r="CW154" s="450"/>
      <c r="CX154" s="450"/>
      <c r="CY154" s="450"/>
      <c r="CZ154" s="450"/>
      <c r="DA154" s="450"/>
      <c r="DB154" s="450"/>
      <c r="DC154" s="450"/>
      <c r="DD154" s="450"/>
      <c r="DE154" s="450"/>
      <c r="DF154" s="450"/>
      <c r="DG154" s="450"/>
      <c r="DH154" s="450"/>
      <c r="DI154" s="450"/>
      <c r="DJ154" s="450"/>
      <c r="DK154" s="450"/>
      <c r="DL154" s="450"/>
      <c r="DM154" s="450"/>
      <c r="DN154" s="450"/>
      <c r="DO154" s="450"/>
      <c r="DP154" s="450"/>
      <c r="DQ154" s="450"/>
      <c r="DR154" s="450"/>
      <c r="DS154" s="450"/>
      <c r="DT154" s="450"/>
      <c r="DU154" s="450"/>
    </row>
    <row r="155" spans="1:125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</row>
    <row r="156" spans="1:125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263">
        <f>DJ93-DJ142</f>
        <v>0</v>
      </c>
    </row>
    <row r="157" spans="1:125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</row>
    <row r="158" spans="1:125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</row>
    <row r="159" spans="1:125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</row>
    <row r="160" spans="1:125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</row>
    <row r="161" spans="2:113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</row>
    <row r="162" spans="2:113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</row>
    <row r="163" spans="2:113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</row>
    <row r="164" spans="2:113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</row>
    <row r="165" spans="2:113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</row>
    <row r="166" spans="2:113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</row>
    <row r="167" spans="2:113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</row>
    <row r="168" spans="2:113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</row>
    <row r="169" spans="2:113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</row>
    <row r="170" spans="2:113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</row>
    <row r="171" spans="2:113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</row>
    <row r="172" spans="2:113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</row>
    <row r="173" spans="2:113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</row>
    <row r="174" spans="2:113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</row>
    <row r="175" spans="2:113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</row>
    <row r="176" spans="2:113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</row>
    <row r="177" spans="2:113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</row>
    <row r="178" spans="2:113" x14ac:dyDescent="0.2"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</row>
    <row r="179" spans="2:113" x14ac:dyDescent="0.2"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</row>
    <row r="180" spans="2:113" x14ac:dyDescent="0.2"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</row>
  </sheetData>
  <sheetProtection formatCells="0" formatColumns="0" autoFilter="0"/>
  <mergeCells count="379"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25" zoomScale="80" zoomScaleNormal="80" zoomScaleSheetLayoutView="100" workbookViewId="0">
      <selection activeCell="BT83" sqref="BT83"/>
    </sheetView>
  </sheetViews>
  <sheetFormatPr defaultColWidth="0.85546875" defaultRowHeight="12.75" x14ac:dyDescent="0.2"/>
  <cols>
    <col min="1" max="1" width="9.28515625" style="23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 customWidth="1"/>
    <col min="75" max="75" width="12.85546875" style="1" hidden="1" customWidth="1"/>
    <col min="76" max="76" width="14.28515625" style="1" hidden="1" customWidth="1"/>
    <col min="77" max="77" width="15.5703125" style="1" customWidth="1"/>
    <col min="78" max="78" width="15.28515625" style="1" customWidth="1"/>
    <col min="79" max="79" width="20.140625" style="1" customWidth="1"/>
    <col min="80" max="80" width="12" style="1" customWidth="1"/>
    <col min="81" max="16384" width="0.85546875" style="1"/>
  </cols>
  <sheetData>
    <row r="1" spans="1:74" ht="17.25" customHeight="1" x14ac:dyDescent="0.2"/>
    <row r="2" spans="1:74" s="24" customFormat="1" ht="15" x14ac:dyDescent="0.25">
      <c r="A2" s="53"/>
      <c r="B2" s="551" t="s">
        <v>298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</row>
    <row r="3" spans="1:74" s="41" customFormat="1" ht="15" thickBot="1" x14ac:dyDescent="0.25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C3" s="425" t="s">
        <v>301</v>
      </c>
      <c r="AD3" s="2"/>
      <c r="AE3" s="633" t="s">
        <v>299</v>
      </c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4">
        <v>20</v>
      </c>
      <c r="AY3" s="634"/>
      <c r="AZ3" s="634"/>
      <c r="BA3" s="634"/>
      <c r="BB3" s="635" t="s">
        <v>123</v>
      </c>
      <c r="BC3" s="635"/>
      <c r="BD3" s="635"/>
      <c r="BE3" s="635"/>
      <c r="BF3" s="2" t="s">
        <v>230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14" t="s">
        <v>189</v>
      </c>
    </row>
    <row r="4" spans="1:74" s="41" customFormat="1" ht="12" x14ac:dyDescent="0.2">
      <c r="A4" s="25"/>
      <c r="BT4" s="421" t="s">
        <v>300</v>
      </c>
      <c r="BU4" s="92" t="s">
        <v>30</v>
      </c>
    </row>
    <row r="5" spans="1:74" s="41" customFormat="1" ht="12" x14ac:dyDescent="0.2">
      <c r="A5" s="25"/>
      <c r="BT5" s="421" t="s">
        <v>169</v>
      </c>
      <c r="BU5" s="48" t="s">
        <v>165</v>
      </c>
    </row>
    <row r="6" spans="1:74" s="41" customFormat="1" ht="12" x14ac:dyDescent="0.2">
      <c r="A6" s="25"/>
      <c r="B6" s="7" t="s">
        <v>170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34"/>
      <c r="P6" s="434"/>
      <c r="Q6" s="434"/>
      <c r="R6" s="434" t="s">
        <v>171</v>
      </c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56" t="s">
        <v>172</v>
      </c>
      <c r="BU6" s="48" t="s">
        <v>120</v>
      </c>
    </row>
    <row r="7" spans="1:74" s="41" customFormat="1" ht="12" x14ac:dyDescent="0.2">
      <c r="A7" s="25"/>
      <c r="B7" s="7" t="s">
        <v>173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56" t="s">
        <v>174</v>
      </c>
      <c r="BU7" s="48" t="s">
        <v>121</v>
      </c>
    </row>
    <row r="8" spans="1:74" s="41" customFormat="1" ht="12" customHeight="1" x14ac:dyDescent="0.2">
      <c r="A8" s="25"/>
      <c r="B8" s="436" t="s">
        <v>175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56" t="s">
        <v>176</v>
      </c>
      <c r="BU8" s="636" t="s">
        <v>122</v>
      </c>
    </row>
    <row r="9" spans="1:74" s="41" customFormat="1" ht="12" customHeight="1" x14ac:dyDescent="0.2">
      <c r="A9" s="25"/>
      <c r="B9" s="436" t="s">
        <v>177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44"/>
      <c r="R9" s="444"/>
      <c r="S9" s="444"/>
      <c r="T9" s="444"/>
      <c r="U9" s="444"/>
      <c r="V9" s="434"/>
      <c r="W9" s="434"/>
      <c r="X9" s="434" t="s">
        <v>178</v>
      </c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56" t="s">
        <v>179</v>
      </c>
      <c r="BU9" s="637"/>
    </row>
    <row r="10" spans="1:74" s="41" customFormat="1" ht="12" customHeight="1" x14ac:dyDescent="0.2">
      <c r="A10" s="25"/>
      <c r="B10" s="352" t="s">
        <v>180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 t="s">
        <v>181</v>
      </c>
      <c r="BB10" s="446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47"/>
      <c r="BU10" s="572" t="s">
        <v>163</v>
      </c>
      <c r="BV10" s="573"/>
    </row>
    <row r="11" spans="1:74" s="41" customFormat="1" ht="12" x14ac:dyDescent="0.2">
      <c r="A11" s="25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56" t="s">
        <v>182</v>
      </c>
      <c r="BU11" s="574"/>
      <c r="BV11" s="575"/>
    </row>
    <row r="12" spans="1:74" s="7" customFormat="1" thickBot="1" x14ac:dyDescent="0.25">
      <c r="A12" s="25"/>
      <c r="B12" s="7" t="s">
        <v>183</v>
      </c>
      <c r="BT12" s="56" t="s">
        <v>184</v>
      </c>
      <c r="BU12" s="93" t="s">
        <v>29</v>
      </c>
    </row>
    <row r="13" spans="1:74" ht="29.25" customHeight="1" thickBot="1" x14ac:dyDescent="0.25"/>
    <row r="14" spans="1:74" ht="18" customHeight="1" x14ac:dyDescent="0.2">
      <c r="B14" s="518" t="s">
        <v>193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4"/>
      <c r="N14" s="525" t="s">
        <v>191</v>
      </c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  <c r="AO14" s="660"/>
      <c r="AP14" s="660"/>
      <c r="AQ14" s="660"/>
      <c r="AR14" s="660"/>
      <c r="AS14" s="660"/>
      <c r="AT14" s="660"/>
      <c r="AU14" s="660"/>
      <c r="AV14" s="660"/>
      <c r="AW14" s="660"/>
      <c r="AX14" s="660"/>
      <c r="AY14" s="660"/>
      <c r="AZ14" s="660"/>
      <c r="BA14" s="660"/>
      <c r="BB14" s="660"/>
      <c r="BC14" s="660"/>
      <c r="BD14" s="660"/>
      <c r="BE14" s="660"/>
      <c r="BF14" s="660"/>
      <c r="BG14" s="660"/>
      <c r="BH14" s="660"/>
      <c r="BI14" s="660"/>
      <c r="BJ14" s="660"/>
      <c r="BK14" s="660"/>
      <c r="BL14" s="661"/>
      <c r="BM14" s="525" t="s">
        <v>304</v>
      </c>
      <c r="BN14" s="668"/>
      <c r="BO14" s="668"/>
      <c r="BP14" s="668"/>
      <c r="BQ14" s="668"/>
      <c r="BR14" s="668"/>
      <c r="BS14" s="669"/>
      <c r="BT14" s="94" t="s">
        <v>302</v>
      </c>
      <c r="BU14" s="94" t="s">
        <v>303</v>
      </c>
    </row>
    <row r="15" spans="1:74" x14ac:dyDescent="0.2">
      <c r="B15" s="645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7"/>
      <c r="N15" s="662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3"/>
      <c r="BI15" s="663"/>
      <c r="BJ15" s="663"/>
      <c r="BK15" s="663"/>
      <c r="BL15" s="664"/>
      <c r="BM15" s="670"/>
      <c r="BN15" s="671"/>
      <c r="BO15" s="671"/>
      <c r="BP15" s="671"/>
      <c r="BQ15" s="671"/>
      <c r="BR15" s="671"/>
      <c r="BS15" s="672"/>
      <c r="BT15" s="59">
        <v>2015</v>
      </c>
      <c r="BU15" s="59">
        <v>2014</v>
      </c>
    </row>
    <row r="16" spans="1:74" ht="15" customHeight="1" thickBot="1" x14ac:dyDescent="0.25">
      <c r="B16" s="64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50"/>
      <c r="N16" s="665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7"/>
      <c r="BM16" s="673"/>
      <c r="BN16" s="674"/>
      <c r="BO16" s="674"/>
      <c r="BP16" s="674"/>
      <c r="BQ16" s="674"/>
      <c r="BR16" s="674"/>
      <c r="BS16" s="675"/>
      <c r="BT16" s="61" t="s">
        <v>3</v>
      </c>
      <c r="BU16" s="61" t="s">
        <v>4</v>
      </c>
    </row>
    <row r="17" spans="1:113" ht="13.5" thickBot="1" x14ac:dyDescent="0.25">
      <c r="B17" s="651">
        <v>1</v>
      </c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3"/>
      <c r="N17" s="654">
        <v>2</v>
      </c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655"/>
      <c r="AQ17" s="655"/>
      <c r="AR17" s="655"/>
      <c r="AS17" s="655"/>
      <c r="AT17" s="655"/>
      <c r="AU17" s="655"/>
      <c r="AV17" s="655"/>
      <c r="AW17" s="655"/>
      <c r="AX17" s="655"/>
      <c r="AY17" s="655"/>
      <c r="AZ17" s="655"/>
      <c r="BA17" s="655"/>
      <c r="BB17" s="655"/>
      <c r="BC17" s="655"/>
      <c r="BD17" s="655"/>
      <c r="BE17" s="655"/>
      <c r="BF17" s="655"/>
      <c r="BG17" s="655"/>
      <c r="BH17" s="655"/>
      <c r="BI17" s="655"/>
      <c r="BJ17" s="655"/>
      <c r="BK17" s="655"/>
      <c r="BL17" s="656"/>
      <c r="BM17" s="657">
        <v>3</v>
      </c>
      <c r="BN17" s="658"/>
      <c r="BO17" s="658"/>
      <c r="BP17" s="658"/>
      <c r="BQ17" s="658"/>
      <c r="BR17" s="658"/>
      <c r="BS17" s="659"/>
      <c r="BT17" s="95">
        <v>4</v>
      </c>
      <c r="BU17" s="95">
        <v>5</v>
      </c>
    </row>
    <row r="18" spans="1:113" ht="26.25" customHeight="1" x14ac:dyDescent="0.2">
      <c r="A18" s="23" t="s">
        <v>105</v>
      </c>
      <c r="B18" s="583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9"/>
      <c r="N18" s="11"/>
      <c r="O18" s="640" t="s">
        <v>305</v>
      </c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40"/>
      <c r="BJ18" s="640"/>
      <c r="BK18" s="640"/>
      <c r="BL18" s="641"/>
      <c r="BM18" s="602">
        <v>2110</v>
      </c>
      <c r="BN18" s="585"/>
      <c r="BO18" s="585"/>
      <c r="BP18" s="585"/>
      <c r="BQ18" s="585"/>
      <c r="BR18" s="585"/>
      <c r="BS18" s="642"/>
      <c r="BT18" s="375">
        <f>SUM(BT20:BT27)</f>
        <v>57757663</v>
      </c>
      <c r="BU18" s="187">
        <f>SUM(BU20:BU27)</f>
        <v>64613063</v>
      </c>
      <c r="BW18" s="96"/>
      <c r="BX18" s="96"/>
    </row>
    <row r="19" spans="1:113" x14ac:dyDescent="0.2">
      <c r="B19" s="581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5"/>
      <c r="N19" s="14"/>
      <c r="O19" s="477" t="s">
        <v>306</v>
      </c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98"/>
      <c r="BN19" s="624"/>
      <c r="BO19" s="624"/>
      <c r="BP19" s="624"/>
      <c r="BQ19" s="624"/>
      <c r="BR19" s="624"/>
      <c r="BS19" s="625"/>
      <c r="BT19" s="77"/>
      <c r="BU19" s="77"/>
      <c r="CT19" s="79"/>
    </row>
    <row r="20" spans="1:113" x14ac:dyDescent="0.2">
      <c r="B20" s="581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5"/>
      <c r="N20" s="14"/>
      <c r="O20" s="477" t="s">
        <v>307</v>
      </c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8"/>
      <c r="BM20" s="631">
        <v>2111</v>
      </c>
      <c r="BN20" s="580"/>
      <c r="BO20" s="580"/>
      <c r="BP20" s="580"/>
      <c r="BQ20" s="580"/>
      <c r="BR20" s="580"/>
      <c r="BS20" s="632"/>
      <c r="BT20" s="256">
        <v>56369832</v>
      </c>
      <c r="BU20" s="179">
        <v>48068595</v>
      </c>
      <c r="CT20" s="79"/>
    </row>
    <row r="21" spans="1:113" x14ac:dyDescent="0.2">
      <c r="B21" s="581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5"/>
      <c r="N21" s="14"/>
      <c r="O21" s="477" t="s">
        <v>308</v>
      </c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8"/>
      <c r="BM21" s="631">
        <v>2112</v>
      </c>
      <c r="BN21" s="580"/>
      <c r="BO21" s="580"/>
      <c r="BP21" s="580"/>
      <c r="BQ21" s="580"/>
      <c r="BR21" s="580"/>
      <c r="BS21" s="632"/>
      <c r="BT21" s="255">
        <v>760272</v>
      </c>
      <c r="BU21" s="31">
        <v>926378</v>
      </c>
      <c r="CT21" s="79"/>
    </row>
    <row r="22" spans="1:113" ht="26.25" customHeight="1" x14ac:dyDescent="0.2">
      <c r="B22" s="581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5"/>
      <c r="N22" s="14"/>
      <c r="O22" s="508" t="s">
        <v>309</v>
      </c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9"/>
      <c r="BM22" s="631">
        <v>2113</v>
      </c>
      <c r="BN22" s="580"/>
      <c r="BO22" s="580"/>
      <c r="BP22" s="580"/>
      <c r="BQ22" s="580"/>
      <c r="BR22" s="580"/>
      <c r="BS22" s="632"/>
      <c r="BT22" s="31"/>
      <c r="BU22" s="31"/>
      <c r="CT22" s="79"/>
    </row>
    <row r="23" spans="1:113" x14ac:dyDescent="0.2">
      <c r="B23" s="581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5"/>
      <c r="N23" s="14"/>
      <c r="O23" s="477" t="s">
        <v>310</v>
      </c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8"/>
      <c r="BM23" s="631">
        <v>2114</v>
      </c>
      <c r="BN23" s="580"/>
      <c r="BO23" s="580"/>
      <c r="BP23" s="580"/>
      <c r="BQ23" s="580"/>
      <c r="BR23" s="580"/>
      <c r="BS23" s="632"/>
      <c r="BT23" s="31">
        <v>0</v>
      </c>
      <c r="BU23" s="31">
        <v>14964274</v>
      </c>
      <c r="CT23" s="79"/>
    </row>
    <row r="24" spans="1:113" x14ac:dyDescent="0.2">
      <c r="B24" s="581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5"/>
      <c r="N24" s="14"/>
      <c r="O24" s="477" t="s">
        <v>311</v>
      </c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8"/>
      <c r="BM24" s="631">
        <v>2115</v>
      </c>
      <c r="BN24" s="580"/>
      <c r="BO24" s="580"/>
      <c r="BP24" s="580"/>
      <c r="BQ24" s="580"/>
      <c r="BR24" s="580"/>
      <c r="BS24" s="632"/>
      <c r="BT24" s="31">
        <v>0</v>
      </c>
      <c r="BU24" s="31">
        <v>0</v>
      </c>
      <c r="CT24" s="79"/>
    </row>
    <row r="25" spans="1:113" x14ac:dyDescent="0.2">
      <c r="B25" s="581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5"/>
      <c r="N25" s="14"/>
      <c r="O25" s="477" t="s">
        <v>312</v>
      </c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8"/>
      <c r="BM25" s="631">
        <v>2116</v>
      </c>
      <c r="BN25" s="580"/>
      <c r="BO25" s="580"/>
      <c r="BP25" s="580"/>
      <c r="BQ25" s="580"/>
      <c r="BR25" s="580"/>
      <c r="BS25" s="632"/>
      <c r="BT25" s="31">
        <v>40206</v>
      </c>
      <c r="BU25" s="31">
        <v>49162</v>
      </c>
      <c r="CT25" s="79"/>
    </row>
    <row r="26" spans="1:113" ht="27" customHeight="1" x14ac:dyDescent="0.2">
      <c r="B26" s="581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5"/>
      <c r="N26" s="15"/>
      <c r="O26" s="629" t="s">
        <v>313</v>
      </c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29"/>
      <c r="AW26" s="629"/>
      <c r="AX26" s="629"/>
      <c r="AY26" s="629"/>
      <c r="AZ26" s="629"/>
      <c r="BA26" s="629"/>
      <c r="BB26" s="629"/>
      <c r="BC26" s="629"/>
      <c r="BD26" s="629"/>
      <c r="BE26" s="629"/>
      <c r="BF26" s="629"/>
      <c r="BG26" s="629"/>
      <c r="BH26" s="629"/>
      <c r="BI26" s="629"/>
      <c r="BJ26" s="629"/>
      <c r="BK26" s="629"/>
      <c r="BL26" s="630"/>
      <c r="BM26" s="498">
        <v>2117</v>
      </c>
      <c r="BN26" s="624"/>
      <c r="BO26" s="624"/>
      <c r="BP26" s="624"/>
      <c r="BQ26" s="624"/>
      <c r="BR26" s="624"/>
      <c r="BS26" s="625"/>
      <c r="BT26" s="255">
        <v>587353</v>
      </c>
      <c r="BU26" s="31">
        <v>604654</v>
      </c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</row>
    <row r="27" spans="1:113" ht="26.25" customHeight="1" x14ac:dyDescent="0.2">
      <c r="B27" s="581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5"/>
      <c r="N27" s="15"/>
      <c r="O27" s="629" t="s">
        <v>314</v>
      </c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  <c r="AO27" s="629"/>
      <c r="AP27" s="629"/>
      <c r="AQ27" s="629"/>
      <c r="AR27" s="629"/>
      <c r="AS27" s="629"/>
      <c r="AT27" s="629"/>
      <c r="AU27" s="629"/>
      <c r="AV27" s="629"/>
      <c r="AW27" s="629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30"/>
      <c r="BM27" s="498">
        <v>2118</v>
      </c>
      <c r="BN27" s="624"/>
      <c r="BO27" s="624"/>
      <c r="BP27" s="624"/>
      <c r="BQ27" s="624"/>
      <c r="BR27" s="624"/>
      <c r="BS27" s="625"/>
      <c r="BT27" s="31"/>
      <c r="BU27" s="31">
        <v>0</v>
      </c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</row>
    <row r="28" spans="1:113" ht="13.5" customHeight="1" x14ac:dyDescent="0.2">
      <c r="B28" s="581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5"/>
      <c r="N28" s="14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29"/>
      <c r="AQ28" s="629"/>
      <c r="AR28" s="629"/>
      <c r="AS28" s="629"/>
      <c r="AT28" s="629"/>
      <c r="AU28" s="629"/>
      <c r="AV28" s="629"/>
      <c r="AW28" s="629"/>
      <c r="AX28" s="629"/>
      <c r="AY28" s="629"/>
      <c r="AZ28" s="629"/>
      <c r="BA28" s="629"/>
      <c r="BB28" s="629"/>
      <c r="BC28" s="629"/>
      <c r="BD28" s="629"/>
      <c r="BE28" s="629"/>
      <c r="BF28" s="629"/>
      <c r="BG28" s="629"/>
      <c r="BH28" s="629"/>
      <c r="BI28" s="629"/>
      <c r="BJ28" s="629"/>
      <c r="BK28" s="629"/>
      <c r="BL28" s="630"/>
      <c r="BM28" s="498"/>
      <c r="BN28" s="624"/>
      <c r="BO28" s="624"/>
      <c r="BP28" s="624"/>
      <c r="BQ28" s="624"/>
      <c r="BR28" s="624"/>
      <c r="BS28" s="625"/>
      <c r="BT28" s="77"/>
      <c r="BU28" s="77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</row>
    <row r="29" spans="1:113" ht="25.5" customHeight="1" x14ac:dyDescent="0.2">
      <c r="B29" s="581" t="s">
        <v>28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5"/>
      <c r="N29" s="15"/>
      <c r="O29" s="477" t="s">
        <v>315</v>
      </c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8"/>
      <c r="BM29" s="498">
        <v>2120</v>
      </c>
      <c r="BN29" s="624"/>
      <c r="BO29" s="624"/>
      <c r="BP29" s="624"/>
      <c r="BQ29" s="624"/>
      <c r="BR29" s="624"/>
      <c r="BS29" s="625"/>
      <c r="BT29" s="188">
        <f>SUM(BT31:BT38)</f>
        <v>-49578938</v>
      </c>
      <c r="BU29" s="188">
        <f>SUM(BU31:BU38)</f>
        <v>-55026905</v>
      </c>
      <c r="BW29" s="96"/>
      <c r="BX29" s="264">
        <f>SUM(BX30:BX37)</f>
        <v>1642998</v>
      </c>
      <c r="BY29" s="394"/>
      <c r="CB29" s="263"/>
    </row>
    <row r="30" spans="1:113" x14ac:dyDescent="0.2">
      <c r="B30" s="581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5"/>
      <c r="N30" s="15"/>
      <c r="O30" s="477" t="s">
        <v>306</v>
      </c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8"/>
      <c r="BM30" s="498"/>
      <c r="BN30" s="624"/>
      <c r="BO30" s="624"/>
      <c r="BP30" s="624"/>
      <c r="BQ30" s="624"/>
      <c r="BR30" s="624"/>
      <c r="BS30" s="625"/>
      <c r="BT30" s="77"/>
      <c r="BU30" s="77"/>
    </row>
    <row r="31" spans="1:113" x14ac:dyDescent="0.2">
      <c r="B31" s="581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5"/>
      <c r="N31" s="15"/>
      <c r="O31" s="477" t="s">
        <v>316</v>
      </c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8"/>
      <c r="BM31" s="498">
        <v>2121</v>
      </c>
      <c r="BN31" s="624"/>
      <c r="BO31" s="624"/>
      <c r="BP31" s="624"/>
      <c r="BQ31" s="624"/>
      <c r="BR31" s="624"/>
      <c r="BS31" s="625"/>
      <c r="BT31" s="44">
        <v>-48969979</v>
      </c>
      <c r="BU31" s="44">
        <v>-46994160</v>
      </c>
      <c r="BX31" s="263">
        <v>1590705</v>
      </c>
      <c r="BY31" s="263"/>
      <c r="BZ31" s="263"/>
      <c r="CB31" s="263"/>
    </row>
    <row r="32" spans="1:113" x14ac:dyDescent="0.2">
      <c r="B32" s="581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5"/>
      <c r="N32" s="15"/>
      <c r="O32" s="477" t="s">
        <v>317</v>
      </c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8"/>
      <c r="BM32" s="498">
        <v>2122</v>
      </c>
      <c r="BN32" s="624"/>
      <c r="BO32" s="624"/>
      <c r="BP32" s="624"/>
      <c r="BQ32" s="624"/>
      <c r="BR32" s="624"/>
      <c r="BS32" s="625"/>
      <c r="BT32" s="44">
        <v>-282110</v>
      </c>
      <c r="BU32" s="44">
        <v>-222967</v>
      </c>
      <c r="BX32" s="263">
        <v>30656</v>
      </c>
      <c r="BY32" s="263"/>
    </row>
    <row r="33" spans="2:77" ht="25.5" customHeight="1" x14ac:dyDescent="0.2">
      <c r="B33" s="581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5"/>
      <c r="N33" s="15"/>
      <c r="O33" s="508" t="s">
        <v>318</v>
      </c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9"/>
      <c r="BM33" s="498">
        <v>2123</v>
      </c>
      <c r="BN33" s="624"/>
      <c r="BO33" s="624"/>
      <c r="BP33" s="624"/>
      <c r="BQ33" s="624"/>
      <c r="BR33" s="624"/>
      <c r="BS33" s="625"/>
      <c r="BT33" s="44">
        <v>0</v>
      </c>
      <c r="BU33" s="44" t="s">
        <v>124</v>
      </c>
      <c r="BX33" s="263"/>
    </row>
    <row r="34" spans="2:77" x14ac:dyDescent="0.2">
      <c r="B34" s="581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5"/>
      <c r="N34" s="15"/>
      <c r="O34" s="477" t="s">
        <v>319</v>
      </c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8"/>
      <c r="BM34" s="498">
        <v>2124</v>
      </c>
      <c r="BN34" s="624"/>
      <c r="BO34" s="624"/>
      <c r="BP34" s="624"/>
      <c r="BQ34" s="624"/>
      <c r="BR34" s="624"/>
      <c r="BS34" s="625"/>
      <c r="BT34" s="44">
        <v>0</v>
      </c>
      <c r="BU34" s="44">
        <v>-7498458</v>
      </c>
      <c r="BX34" s="263"/>
      <c r="BY34" s="263"/>
    </row>
    <row r="35" spans="2:77" x14ac:dyDescent="0.2">
      <c r="B35" s="581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15"/>
      <c r="O35" s="477" t="s">
        <v>320</v>
      </c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8"/>
      <c r="BM35" s="498">
        <v>2125</v>
      </c>
      <c r="BN35" s="624"/>
      <c r="BO35" s="624"/>
      <c r="BP35" s="624"/>
      <c r="BQ35" s="624"/>
      <c r="BR35" s="624"/>
      <c r="BS35" s="625"/>
      <c r="BT35" s="44">
        <v>0</v>
      </c>
      <c r="BU35" s="44" t="s">
        <v>124</v>
      </c>
      <c r="BX35" s="263"/>
    </row>
    <row r="36" spans="2:77" x14ac:dyDescent="0.2">
      <c r="B36" s="581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5"/>
      <c r="N36" s="15"/>
      <c r="O36" s="477" t="s">
        <v>321</v>
      </c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8"/>
      <c r="BM36" s="498">
        <v>2126</v>
      </c>
      <c r="BN36" s="624"/>
      <c r="BO36" s="624"/>
      <c r="BP36" s="624"/>
      <c r="BQ36" s="624"/>
      <c r="BR36" s="624"/>
      <c r="BS36" s="625"/>
      <c r="BT36" s="44">
        <v>-5955</v>
      </c>
      <c r="BU36" s="44">
        <v>-6751</v>
      </c>
      <c r="BX36" s="263">
        <v>1627</v>
      </c>
      <c r="BY36" s="263"/>
    </row>
    <row r="37" spans="2:77" ht="27" customHeight="1" x14ac:dyDescent="0.2">
      <c r="B37" s="581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5"/>
      <c r="N37" s="15"/>
      <c r="O37" s="629" t="s">
        <v>322</v>
      </c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629"/>
      <c r="AS37" s="629"/>
      <c r="AT37" s="629"/>
      <c r="AU37" s="629"/>
      <c r="AV37" s="629"/>
      <c r="AW37" s="629"/>
      <c r="AX37" s="629"/>
      <c r="AY37" s="629"/>
      <c r="AZ37" s="629"/>
      <c r="BA37" s="629"/>
      <c r="BB37" s="629"/>
      <c r="BC37" s="629"/>
      <c r="BD37" s="629"/>
      <c r="BE37" s="629"/>
      <c r="BF37" s="629"/>
      <c r="BG37" s="629"/>
      <c r="BH37" s="629"/>
      <c r="BI37" s="629"/>
      <c r="BJ37" s="629"/>
      <c r="BK37" s="629"/>
      <c r="BL37" s="630"/>
      <c r="BM37" s="498">
        <v>2127</v>
      </c>
      <c r="BN37" s="624"/>
      <c r="BO37" s="624"/>
      <c r="BP37" s="624"/>
      <c r="BQ37" s="624"/>
      <c r="BR37" s="624"/>
      <c r="BS37" s="625"/>
      <c r="BT37" s="44">
        <v>-320894</v>
      </c>
      <c r="BU37" s="44">
        <v>-304569</v>
      </c>
      <c r="BX37" s="263">
        <v>20010</v>
      </c>
      <c r="BY37" s="263"/>
    </row>
    <row r="38" spans="2:77" ht="28.5" customHeight="1" x14ac:dyDescent="0.2">
      <c r="B38" s="581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5"/>
      <c r="N38" s="14"/>
      <c r="O38" s="629" t="s">
        <v>323</v>
      </c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  <c r="AO38" s="629"/>
      <c r="AP38" s="629"/>
      <c r="AQ38" s="629"/>
      <c r="AR38" s="629"/>
      <c r="AS38" s="629"/>
      <c r="AT38" s="629"/>
      <c r="AU38" s="629"/>
      <c r="AV38" s="629"/>
      <c r="AW38" s="629"/>
      <c r="AX38" s="629"/>
      <c r="AY38" s="629"/>
      <c r="AZ38" s="629"/>
      <c r="BA38" s="629"/>
      <c r="BB38" s="629"/>
      <c r="BC38" s="629"/>
      <c r="BD38" s="629"/>
      <c r="BE38" s="629"/>
      <c r="BF38" s="629"/>
      <c r="BG38" s="629"/>
      <c r="BH38" s="629"/>
      <c r="BI38" s="629"/>
      <c r="BJ38" s="629"/>
      <c r="BK38" s="629"/>
      <c r="BL38" s="630"/>
      <c r="BM38" s="498">
        <v>2128</v>
      </c>
      <c r="BN38" s="624"/>
      <c r="BO38" s="624"/>
      <c r="BP38" s="624"/>
      <c r="BQ38" s="624"/>
      <c r="BR38" s="624"/>
      <c r="BS38" s="625"/>
      <c r="BT38" s="44"/>
      <c r="BU38" s="44">
        <v>0</v>
      </c>
    </row>
    <row r="39" spans="2:77" ht="14.25" customHeight="1" x14ac:dyDescent="0.2">
      <c r="B39" s="581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5"/>
      <c r="N39" s="14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629"/>
      <c r="BG39" s="629"/>
      <c r="BH39" s="629"/>
      <c r="BI39" s="629"/>
      <c r="BJ39" s="629"/>
      <c r="BK39" s="629"/>
      <c r="BL39" s="630"/>
      <c r="BM39" s="498"/>
      <c r="BN39" s="624"/>
      <c r="BO39" s="624"/>
      <c r="BP39" s="624"/>
      <c r="BQ39" s="624"/>
      <c r="BR39" s="624"/>
      <c r="BS39" s="625"/>
      <c r="BT39" s="77"/>
      <c r="BU39" s="77"/>
    </row>
    <row r="40" spans="2:77" x14ac:dyDescent="0.2">
      <c r="B40" s="581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5"/>
      <c r="N40" s="15"/>
      <c r="O40" s="477" t="s">
        <v>324</v>
      </c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8"/>
      <c r="BM40" s="498">
        <v>2100</v>
      </c>
      <c r="BN40" s="624"/>
      <c r="BO40" s="624"/>
      <c r="BP40" s="624"/>
      <c r="BQ40" s="624"/>
      <c r="BR40" s="624"/>
      <c r="BS40" s="625"/>
      <c r="BT40" s="374">
        <f>BT18+BT29</f>
        <v>8178725</v>
      </c>
      <c r="BU40" s="77">
        <f>BU18+BU29</f>
        <v>9586158</v>
      </c>
      <c r="BW40" s="96"/>
      <c r="BX40" s="96"/>
    </row>
    <row r="41" spans="2:77" x14ac:dyDescent="0.2">
      <c r="B41" s="581" t="s">
        <v>28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5"/>
      <c r="N41" s="14"/>
      <c r="O41" s="477" t="s">
        <v>325</v>
      </c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8"/>
      <c r="BM41" s="498">
        <v>2210</v>
      </c>
      <c r="BN41" s="624"/>
      <c r="BO41" s="624"/>
      <c r="BP41" s="624"/>
      <c r="BQ41" s="624"/>
      <c r="BR41" s="624"/>
      <c r="BS41" s="625"/>
      <c r="BT41" s="31">
        <v>-17257</v>
      </c>
      <c r="BU41" s="44">
        <v>-654621</v>
      </c>
    </row>
    <row r="42" spans="2:77" x14ac:dyDescent="0.2">
      <c r="B42" s="581" t="s">
        <v>28</v>
      </c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5"/>
      <c r="N42" s="14"/>
      <c r="O42" s="477" t="s">
        <v>326</v>
      </c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477"/>
      <c r="BJ42" s="477"/>
      <c r="BK42" s="477"/>
      <c r="BL42" s="478"/>
      <c r="BM42" s="626">
        <v>2220</v>
      </c>
      <c r="BN42" s="627"/>
      <c r="BO42" s="627"/>
      <c r="BP42" s="627"/>
      <c r="BQ42" s="627"/>
      <c r="BR42" s="627"/>
      <c r="BS42" s="628"/>
      <c r="BT42" s="255">
        <v>-1669282</v>
      </c>
      <c r="BU42" s="44">
        <v>-1642998</v>
      </c>
    </row>
    <row r="43" spans="2:77" x14ac:dyDescent="0.2">
      <c r="B43" s="581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5"/>
      <c r="N43" s="14"/>
      <c r="O43" s="479" t="s">
        <v>327</v>
      </c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80"/>
      <c r="BM43" s="498">
        <v>2200</v>
      </c>
      <c r="BN43" s="624"/>
      <c r="BO43" s="624"/>
      <c r="BP43" s="624"/>
      <c r="BQ43" s="624"/>
      <c r="BR43" s="624"/>
      <c r="BS43" s="625"/>
      <c r="BT43" s="77">
        <f>BT40+BT41+BT42</f>
        <v>6492186</v>
      </c>
      <c r="BU43" s="77">
        <v>7288539</v>
      </c>
      <c r="BW43" s="96"/>
      <c r="BX43" s="96"/>
      <c r="BY43" s="96"/>
    </row>
    <row r="44" spans="2:77" x14ac:dyDescent="0.2">
      <c r="B44" s="58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5"/>
      <c r="N44" s="14"/>
      <c r="O44" s="477" t="s">
        <v>328</v>
      </c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8"/>
      <c r="BM44" s="498">
        <v>2310</v>
      </c>
      <c r="BN44" s="624"/>
      <c r="BO44" s="624"/>
      <c r="BP44" s="624"/>
      <c r="BQ44" s="624"/>
      <c r="BR44" s="624"/>
      <c r="BS44" s="625"/>
      <c r="BT44" s="31">
        <v>17704</v>
      </c>
      <c r="BU44" s="31">
        <v>38767</v>
      </c>
    </row>
    <row r="45" spans="2:77" x14ac:dyDescent="0.2">
      <c r="B45" s="581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5"/>
      <c r="N45" s="14"/>
      <c r="O45" s="477" t="s">
        <v>329</v>
      </c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8"/>
      <c r="BM45" s="498">
        <v>2320</v>
      </c>
      <c r="BN45" s="624"/>
      <c r="BO45" s="624"/>
      <c r="BP45" s="624"/>
      <c r="BQ45" s="624"/>
      <c r="BR45" s="624"/>
      <c r="BS45" s="625"/>
      <c r="BT45" s="31">
        <v>159652</v>
      </c>
      <c r="BU45" s="31">
        <v>69999</v>
      </c>
    </row>
    <row r="46" spans="2:77" x14ac:dyDescent="0.2">
      <c r="B46" s="581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5"/>
      <c r="N46" s="14"/>
      <c r="O46" s="477" t="s">
        <v>330</v>
      </c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7"/>
      <c r="BL46" s="478"/>
      <c r="BM46" s="498">
        <v>2330</v>
      </c>
      <c r="BN46" s="624"/>
      <c r="BO46" s="624"/>
      <c r="BP46" s="624"/>
      <c r="BQ46" s="624"/>
      <c r="BR46" s="624"/>
      <c r="BS46" s="625"/>
      <c r="BT46" s="44">
        <v>-3039046</v>
      </c>
      <c r="BU46" s="44">
        <v>-1838688</v>
      </c>
    </row>
    <row r="47" spans="2:77" x14ac:dyDescent="0.2">
      <c r="B47" s="581" t="s">
        <v>27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5"/>
      <c r="N47" s="15"/>
      <c r="O47" s="477" t="s">
        <v>331</v>
      </c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78"/>
      <c r="BM47" s="498">
        <v>2340</v>
      </c>
      <c r="BN47" s="624"/>
      <c r="BO47" s="624"/>
      <c r="BP47" s="624"/>
      <c r="BQ47" s="624"/>
      <c r="BR47" s="624"/>
      <c r="BS47" s="625"/>
      <c r="BT47" s="31">
        <v>3318149</v>
      </c>
      <c r="BU47" s="31">
        <v>2563867</v>
      </c>
    </row>
    <row r="48" spans="2:77" x14ac:dyDescent="0.2">
      <c r="B48" s="581" t="s">
        <v>27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5"/>
      <c r="N48" s="14"/>
      <c r="O48" s="477" t="s">
        <v>332</v>
      </c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8"/>
      <c r="BM48" s="498">
        <v>2350</v>
      </c>
      <c r="BN48" s="624"/>
      <c r="BO48" s="624"/>
      <c r="BP48" s="624"/>
      <c r="BQ48" s="624"/>
      <c r="BR48" s="624"/>
      <c r="BS48" s="625"/>
      <c r="BT48" s="44">
        <v>-5160064</v>
      </c>
      <c r="BU48" s="44">
        <v>-4209222</v>
      </c>
    </row>
    <row r="49" spans="1:76" x14ac:dyDescent="0.2">
      <c r="B49" s="581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5"/>
      <c r="N49" s="14"/>
      <c r="O49" s="479" t="s">
        <v>333</v>
      </c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80"/>
      <c r="BM49" s="498">
        <v>2300</v>
      </c>
      <c r="BN49" s="624"/>
      <c r="BO49" s="624"/>
      <c r="BP49" s="624"/>
      <c r="BQ49" s="624"/>
      <c r="BR49" s="624"/>
      <c r="BS49" s="625"/>
      <c r="BT49" s="77">
        <f>BT43+BT44+BT45+BT46+BT47+BT48</f>
        <v>1788581</v>
      </c>
      <c r="BU49" s="77">
        <v>3913262</v>
      </c>
      <c r="BW49" s="96"/>
      <c r="BX49" s="96"/>
    </row>
    <row r="50" spans="1:76" x14ac:dyDescent="0.2">
      <c r="B50" s="581" t="s">
        <v>26</v>
      </c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623"/>
      <c r="N50" s="14"/>
      <c r="O50" s="477" t="s">
        <v>334</v>
      </c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8"/>
      <c r="BM50" s="498">
        <v>2410</v>
      </c>
      <c r="BN50" s="624"/>
      <c r="BO50" s="624"/>
      <c r="BP50" s="624"/>
      <c r="BQ50" s="624"/>
      <c r="BR50" s="624"/>
      <c r="BS50" s="625"/>
      <c r="BT50" s="373">
        <v>-1023800</v>
      </c>
      <c r="BU50" s="44">
        <v>-1400315</v>
      </c>
    </row>
    <row r="51" spans="1:76" ht="12.75" customHeight="1" x14ac:dyDescent="0.2">
      <c r="B51" s="581" t="s">
        <v>26</v>
      </c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623"/>
      <c r="N51" s="14"/>
      <c r="O51" s="508" t="s">
        <v>335</v>
      </c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9"/>
      <c r="BM51" s="498">
        <v>2421</v>
      </c>
      <c r="BN51" s="624"/>
      <c r="BO51" s="624"/>
      <c r="BP51" s="624"/>
      <c r="BQ51" s="624"/>
      <c r="BR51" s="624"/>
      <c r="BS51" s="625"/>
      <c r="BT51" s="255">
        <v>520451</v>
      </c>
      <c r="BU51" s="31">
        <v>987941</v>
      </c>
    </row>
    <row r="52" spans="1:76" ht="13.5" customHeight="1" x14ac:dyDescent="0.2">
      <c r="B52" s="581" t="s">
        <v>26</v>
      </c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623"/>
      <c r="N52" s="16"/>
      <c r="O52" s="477" t="s">
        <v>336</v>
      </c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8"/>
      <c r="BM52" s="498">
        <v>2430</v>
      </c>
      <c r="BN52" s="624"/>
      <c r="BO52" s="624"/>
      <c r="BP52" s="624"/>
      <c r="BQ52" s="624"/>
      <c r="BR52" s="624"/>
      <c r="BS52" s="625"/>
      <c r="BT52" s="255">
        <v>-283704</v>
      </c>
      <c r="BU52" s="31">
        <v>-368611</v>
      </c>
      <c r="BW52" s="96"/>
    </row>
    <row r="53" spans="1:76" ht="12.75" customHeight="1" x14ac:dyDescent="0.2">
      <c r="B53" s="581" t="s">
        <v>26</v>
      </c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623"/>
      <c r="N53" s="16"/>
      <c r="O53" s="508" t="s">
        <v>337</v>
      </c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  <c r="BA53" s="508"/>
      <c r="BB53" s="508"/>
      <c r="BC53" s="508"/>
      <c r="BD53" s="508"/>
      <c r="BE53" s="508"/>
      <c r="BF53" s="508"/>
      <c r="BG53" s="508"/>
      <c r="BH53" s="508"/>
      <c r="BI53" s="508"/>
      <c r="BJ53" s="508"/>
      <c r="BK53" s="508"/>
      <c r="BL53" s="509"/>
      <c r="BM53" s="606">
        <v>2450</v>
      </c>
      <c r="BN53" s="607"/>
      <c r="BO53" s="607"/>
      <c r="BP53" s="607"/>
      <c r="BQ53" s="607"/>
      <c r="BR53" s="607"/>
      <c r="BS53" s="608"/>
      <c r="BT53" s="255">
        <v>429337</v>
      </c>
      <c r="BU53" s="31">
        <v>-1667</v>
      </c>
    </row>
    <row r="54" spans="1:76" s="70" customFormat="1" ht="13.5" thickBot="1" x14ac:dyDescent="0.25">
      <c r="A54" s="69"/>
      <c r="B54" s="603" t="s">
        <v>26</v>
      </c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5"/>
      <c r="N54" s="38"/>
      <c r="O54" s="459" t="s">
        <v>338</v>
      </c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60"/>
      <c r="BM54" s="606">
        <v>2460</v>
      </c>
      <c r="BN54" s="607"/>
      <c r="BO54" s="607"/>
      <c r="BP54" s="607"/>
      <c r="BQ54" s="607"/>
      <c r="BR54" s="607"/>
      <c r="BS54" s="608"/>
      <c r="BT54" s="136">
        <v>-39490</v>
      </c>
      <c r="BU54" s="136">
        <v>8171</v>
      </c>
    </row>
    <row r="55" spans="1:76" s="70" customFormat="1" ht="13.5" thickBot="1" x14ac:dyDescent="0.25">
      <c r="A55" s="69" t="s">
        <v>106</v>
      </c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9"/>
      <c r="N55" s="17"/>
      <c r="O55" s="462" t="s">
        <v>339</v>
      </c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2"/>
      <c r="BH55" s="462"/>
      <c r="BI55" s="462"/>
      <c r="BJ55" s="462"/>
      <c r="BK55" s="462"/>
      <c r="BL55" s="463"/>
      <c r="BM55" s="620">
        <v>2400</v>
      </c>
      <c r="BN55" s="621"/>
      <c r="BO55" s="621"/>
      <c r="BP55" s="621"/>
      <c r="BQ55" s="621"/>
      <c r="BR55" s="621"/>
      <c r="BS55" s="622"/>
      <c r="BT55" s="162">
        <f>BT49+BT50+BT53+BT52+BT54</f>
        <v>870924</v>
      </c>
      <c r="BU55" s="162">
        <f>BU49+BU50+BU53+BU52+BU54</f>
        <v>2150840</v>
      </c>
      <c r="BW55" s="97"/>
      <c r="BX55" s="97"/>
    </row>
    <row r="56" spans="1:76" s="41" customFormat="1" ht="12" x14ac:dyDescent="0.2">
      <c r="A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98"/>
      <c r="BN56" s="98"/>
      <c r="BO56" s="98"/>
      <c r="BP56" s="98"/>
      <c r="BQ56" s="98"/>
      <c r="BR56" s="98"/>
      <c r="BS56" s="98"/>
      <c r="BT56" s="99"/>
      <c r="BU56" s="99"/>
    </row>
    <row r="57" spans="1:76" s="41" customFormat="1" ht="6" customHeight="1" thickBot="1" x14ac:dyDescent="0.25">
      <c r="A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98"/>
      <c r="BN57" s="98"/>
      <c r="BO57" s="98"/>
      <c r="BP57" s="98"/>
      <c r="BQ57" s="98"/>
      <c r="BR57" s="98"/>
      <c r="BS57" s="98"/>
      <c r="BT57" s="99"/>
      <c r="BU57" s="99"/>
    </row>
    <row r="58" spans="1:76" ht="18" customHeight="1" x14ac:dyDescent="0.2">
      <c r="B58" s="586" t="s">
        <v>193</v>
      </c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609" t="s">
        <v>192</v>
      </c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592"/>
      <c r="AK58" s="592"/>
      <c r="AL58" s="592"/>
      <c r="AM58" s="592"/>
      <c r="AN58" s="592"/>
      <c r="AO58" s="592"/>
      <c r="AP58" s="592"/>
      <c r="AQ58" s="592"/>
      <c r="AR58" s="592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92"/>
      <c r="BF58" s="592"/>
      <c r="BG58" s="592"/>
      <c r="BH58" s="592"/>
      <c r="BI58" s="592"/>
      <c r="BJ58" s="592"/>
      <c r="BK58" s="592"/>
      <c r="BL58" s="610"/>
      <c r="BM58" s="592" t="s">
        <v>304</v>
      </c>
      <c r="BN58" s="593"/>
      <c r="BO58" s="593"/>
      <c r="BP58" s="593"/>
      <c r="BQ58" s="593"/>
      <c r="BR58" s="593"/>
      <c r="BS58" s="593"/>
      <c r="BT58" s="94" t="s">
        <v>303</v>
      </c>
      <c r="BU58" s="94" t="s">
        <v>302</v>
      </c>
    </row>
    <row r="59" spans="1:76" x14ac:dyDescent="0.2">
      <c r="B59" s="588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611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  <c r="AA59" s="612"/>
      <c r="AB59" s="612"/>
      <c r="AC59" s="612"/>
      <c r="AD59" s="612"/>
      <c r="AE59" s="612"/>
      <c r="AF59" s="612"/>
      <c r="AG59" s="612"/>
      <c r="AH59" s="612"/>
      <c r="AI59" s="612"/>
      <c r="AJ59" s="612"/>
      <c r="AK59" s="612"/>
      <c r="AL59" s="612"/>
      <c r="AM59" s="612"/>
      <c r="AN59" s="612"/>
      <c r="AO59" s="612"/>
      <c r="AP59" s="612"/>
      <c r="AQ59" s="612"/>
      <c r="AR59" s="612"/>
      <c r="AS59" s="612"/>
      <c r="AT59" s="612"/>
      <c r="AU59" s="612"/>
      <c r="AV59" s="612"/>
      <c r="AW59" s="612"/>
      <c r="AX59" s="612"/>
      <c r="AY59" s="612"/>
      <c r="AZ59" s="612"/>
      <c r="BA59" s="612"/>
      <c r="BB59" s="612"/>
      <c r="BC59" s="612"/>
      <c r="BD59" s="612"/>
      <c r="BE59" s="612"/>
      <c r="BF59" s="612"/>
      <c r="BG59" s="612"/>
      <c r="BH59" s="612"/>
      <c r="BI59" s="612"/>
      <c r="BJ59" s="612"/>
      <c r="BK59" s="612"/>
      <c r="BL59" s="613"/>
      <c r="BM59" s="594"/>
      <c r="BN59" s="594"/>
      <c r="BO59" s="594"/>
      <c r="BP59" s="594"/>
      <c r="BQ59" s="594"/>
      <c r="BR59" s="594"/>
      <c r="BS59" s="594"/>
      <c r="BT59" s="59">
        <v>2015</v>
      </c>
      <c r="BU59" s="59">
        <v>2014</v>
      </c>
    </row>
    <row r="60" spans="1:76" ht="13.5" customHeight="1" thickBot="1" x14ac:dyDescent="0.25">
      <c r="B60" s="590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614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615"/>
      <c r="AD60" s="615"/>
      <c r="AE60" s="615"/>
      <c r="AF60" s="615"/>
      <c r="AG60" s="615"/>
      <c r="AH60" s="615"/>
      <c r="AI60" s="615"/>
      <c r="AJ60" s="615"/>
      <c r="AK60" s="615"/>
      <c r="AL60" s="615"/>
      <c r="AM60" s="615"/>
      <c r="AN60" s="615"/>
      <c r="AO60" s="615"/>
      <c r="AP60" s="615"/>
      <c r="AQ60" s="615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5"/>
      <c r="BF60" s="615"/>
      <c r="BG60" s="615"/>
      <c r="BH60" s="615"/>
      <c r="BI60" s="615"/>
      <c r="BJ60" s="615"/>
      <c r="BK60" s="615"/>
      <c r="BL60" s="616"/>
      <c r="BM60" s="595"/>
      <c r="BN60" s="595"/>
      <c r="BO60" s="595"/>
      <c r="BP60" s="595"/>
      <c r="BQ60" s="595"/>
      <c r="BR60" s="595"/>
      <c r="BS60" s="595"/>
      <c r="BT60" s="189" t="s">
        <v>3</v>
      </c>
      <c r="BU60" s="189" t="s">
        <v>4</v>
      </c>
    </row>
    <row r="61" spans="1:76" x14ac:dyDescent="0.2">
      <c r="A61" s="23" t="s">
        <v>105</v>
      </c>
      <c r="B61" s="586" t="s">
        <v>25</v>
      </c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39"/>
      <c r="O61" s="598" t="s">
        <v>340</v>
      </c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598"/>
      <c r="AA61" s="598"/>
      <c r="AB61" s="598"/>
      <c r="AC61" s="598"/>
      <c r="AD61" s="598"/>
      <c r="AE61" s="598"/>
      <c r="AF61" s="598"/>
      <c r="AG61" s="598"/>
      <c r="AH61" s="598"/>
      <c r="AI61" s="598"/>
      <c r="AJ61" s="598"/>
      <c r="AK61" s="598"/>
      <c r="AL61" s="598"/>
      <c r="AM61" s="598"/>
      <c r="AN61" s="598"/>
      <c r="AO61" s="598"/>
      <c r="AP61" s="598"/>
      <c r="AQ61" s="598"/>
      <c r="AR61" s="598"/>
      <c r="AS61" s="598"/>
      <c r="AT61" s="598"/>
      <c r="AU61" s="598"/>
      <c r="AV61" s="598"/>
      <c r="AW61" s="598"/>
      <c r="AX61" s="598"/>
      <c r="AY61" s="598"/>
      <c r="AZ61" s="598"/>
      <c r="BA61" s="598"/>
      <c r="BB61" s="598"/>
      <c r="BC61" s="598"/>
      <c r="BD61" s="598"/>
      <c r="BE61" s="598"/>
      <c r="BF61" s="598"/>
      <c r="BG61" s="598"/>
      <c r="BH61" s="598"/>
      <c r="BI61" s="598"/>
      <c r="BJ61" s="598"/>
      <c r="BK61" s="598"/>
      <c r="BL61" s="599"/>
      <c r="BM61" s="600"/>
      <c r="BN61" s="601"/>
      <c r="BO61" s="601"/>
      <c r="BP61" s="601"/>
      <c r="BQ61" s="601"/>
      <c r="BR61" s="601"/>
      <c r="BS61" s="601"/>
      <c r="BT61" s="72"/>
      <c r="BU61" s="72"/>
    </row>
    <row r="62" spans="1:76" ht="24.75" customHeight="1" x14ac:dyDescent="0.2">
      <c r="B62" s="596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11"/>
      <c r="O62" s="552" t="s">
        <v>341</v>
      </c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3"/>
      <c r="BM62" s="602">
        <v>2510</v>
      </c>
      <c r="BN62" s="484"/>
      <c r="BO62" s="484"/>
      <c r="BP62" s="484"/>
      <c r="BQ62" s="484"/>
      <c r="BR62" s="484"/>
      <c r="BS62" s="485"/>
      <c r="BT62" s="179"/>
      <c r="BU62" s="179"/>
    </row>
    <row r="63" spans="1:76" ht="25.5" customHeight="1" x14ac:dyDescent="0.2">
      <c r="B63" s="583" t="s">
        <v>24</v>
      </c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11"/>
      <c r="O63" s="508" t="s">
        <v>342</v>
      </c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  <c r="BH63" s="508"/>
      <c r="BI63" s="508"/>
      <c r="BJ63" s="508"/>
      <c r="BK63" s="508"/>
      <c r="BL63" s="509"/>
      <c r="BM63" s="585">
        <v>2520</v>
      </c>
      <c r="BN63" s="585"/>
      <c r="BO63" s="585"/>
      <c r="BP63" s="585"/>
      <c r="BQ63" s="585"/>
      <c r="BR63" s="585"/>
      <c r="BS63" s="585"/>
      <c r="BT63" s="179"/>
      <c r="BU63" s="179"/>
    </row>
    <row r="64" spans="1:76" x14ac:dyDescent="0.2"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12"/>
      <c r="O64" s="477" t="s">
        <v>343</v>
      </c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  <c r="BK64" s="477"/>
      <c r="BL64" s="478"/>
      <c r="BM64" s="580">
        <v>2500</v>
      </c>
      <c r="BN64" s="580"/>
      <c r="BO64" s="580"/>
      <c r="BP64" s="580"/>
      <c r="BQ64" s="580"/>
      <c r="BR64" s="580"/>
      <c r="BS64" s="580"/>
      <c r="BT64" s="77">
        <f>BT55+BT62+BT63</f>
        <v>870924</v>
      </c>
      <c r="BU64" s="77">
        <f>BU55+BU62+BU63</f>
        <v>2150840</v>
      </c>
    </row>
    <row r="65" spans="1:73" x14ac:dyDescent="0.2">
      <c r="B65" s="581" t="s">
        <v>23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12"/>
      <c r="O65" s="477" t="s">
        <v>344</v>
      </c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8"/>
      <c r="BM65" s="580">
        <v>2900</v>
      </c>
      <c r="BN65" s="580"/>
      <c r="BO65" s="580"/>
      <c r="BP65" s="580"/>
      <c r="BQ65" s="580"/>
      <c r="BR65" s="580"/>
      <c r="BS65" s="580"/>
      <c r="BT65" s="131"/>
      <c r="BU65" s="131"/>
    </row>
    <row r="66" spans="1:73" s="70" customFormat="1" ht="13.5" thickBot="1" x14ac:dyDescent="0.25">
      <c r="A66" s="69" t="s">
        <v>106</v>
      </c>
      <c r="B66" s="577" t="s">
        <v>23</v>
      </c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578"/>
      <c r="N66" s="13"/>
      <c r="O66" s="459" t="s">
        <v>345</v>
      </c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60"/>
      <c r="BM66" s="579">
        <v>2910</v>
      </c>
      <c r="BN66" s="579"/>
      <c r="BO66" s="579"/>
      <c r="BP66" s="579"/>
      <c r="BQ66" s="579"/>
      <c r="BR66" s="579"/>
      <c r="BS66" s="579"/>
      <c r="BT66" s="132"/>
      <c r="BU66" s="132"/>
    </row>
    <row r="67" spans="1:73" ht="15" customHeight="1" x14ac:dyDescent="0.2"/>
    <row r="68" spans="1:73" s="41" customFormat="1" ht="12" x14ac:dyDescent="0.2">
      <c r="A68" s="25"/>
    </row>
    <row r="69" spans="1:73" s="41" customFormat="1" ht="12" x14ac:dyDescent="0.2">
      <c r="A69" s="25"/>
      <c r="B69" s="422" t="s">
        <v>284</v>
      </c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E69" s="470" t="s">
        <v>285</v>
      </c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10"/>
      <c r="AY69" s="10"/>
      <c r="AZ69" s="10"/>
      <c r="BA69" s="10"/>
      <c r="BC69" s="422" t="s">
        <v>286</v>
      </c>
      <c r="BQ69" s="470"/>
      <c r="BR69" s="470"/>
      <c r="BS69" s="470"/>
      <c r="BT69" s="470"/>
      <c r="BU69" s="423" t="s">
        <v>287</v>
      </c>
    </row>
    <row r="70" spans="1:73" s="87" customFormat="1" ht="12" x14ac:dyDescent="0.2">
      <c r="A70" s="86"/>
      <c r="P70" s="454" t="s">
        <v>288</v>
      </c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E70" s="454" t="s">
        <v>289</v>
      </c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6"/>
      <c r="AY70" s="6"/>
      <c r="AZ70" s="6"/>
      <c r="BA70" s="6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54" t="s">
        <v>288</v>
      </c>
      <c r="BR70" s="454"/>
      <c r="BS70" s="454"/>
      <c r="BT70" s="454"/>
      <c r="BU70" s="88"/>
    </row>
    <row r="72" spans="1:73" s="41" customFormat="1" ht="12" x14ac:dyDescent="0.2">
      <c r="A72" s="25"/>
      <c r="B72" s="467" t="s">
        <v>6</v>
      </c>
      <c r="C72" s="467"/>
      <c r="D72" s="468" t="s">
        <v>541</v>
      </c>
      <c r="E72" s="468"/>
      <c r="F72" s="468"/>
      <c r="G72" s="468"/>
      <c r="H72" s="469" t="s">
        <v>6</v>
      </c>
      <c r="I72" s="469"/>
      <c r="K72" s="470" t="s">
        <v>290</v>
      </c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67">
        <v>20</v>
      </c>
      <c r="AB72" s="467"/>
      <c r="AC72" s="467"/>
      <c r="AD72" s="467"/>
      <c r="AE72" s="473" t="s">
        <v>123</v>
      </c>
      <c r="AF72" s="473"/>
      <c r="AG72" s="473"/>
    </row>
    <row r="73" spans="1:73" s="41" customFormat="1" ht="12" x14ac:dyDescent="0.2">
      <c r="A73" s="25"/>
      <c r="B73" s="54"/>
      <c r="C73" s="54"/>
      <c r="D73" s="89"/>
      <c r="E73" s="89"/>
      <c r="F73" s="89"/>
      <c r="G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54"/>
      <c r="AB73" s="54"/>
      <c r="AC73" s="54"/>
      <c r="AD73" s="54"/>
      <c r="AE73" s="91"/>
      <c r="AF73" s="91"/>
      <c r="AG73" s="91"/>
    </row>
    <row r="74" spans="1:73" s="41" customFormat="1" ht="12" x14ac:dyDescent="0.2">
      <c r="A74" s="25"/>
      <c r="B74" s="54"/>
      <c r="C74" s="54"/>
      <c r="D74" s="89"/>
      <c r="E74" s="89"/>
      <c r="F74" s="89"/>
      <c r="G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54"/>
      <c r="AB74" s="54"/>
      <c r="AC74" s="54"/>
      <c r="AD74" s="54"/>
      <c r="AE74" s="91"/>
      <c r="AF74" s="91"/>
      <c r="AG74" s="91"/>
    </row>
    <row r="75" spans="1:73" s="3" customFormat="1" ht="11.25" x14ac:dyDescent="0.2">
      <c r="A75" s="26"/>
      <c r="D75" s="576" t="s">
        <v>295</v>
      </c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76"/>
      <c r="AF75" s="576"/>
      <c r="AG75" s="576"/>
      <c r="AH75" s="576"/>
      <c r="AI75" s="576"/>
      <c r="AJ75" s="576"/>
      <c r="AK75" s="576"/>
      <c r="AL75" s="576"/>
      <c r="AM75" s="576"/>
      <c r="AN75" s="576"/>
      <c r="AO75" s="576"/>
      <c r="AP75" s="576"/>
      <c r="AQ75" s="576"/>
      <c r="AR75" s="576"/>
      <c r="AS75" s="576"/>
      <c r="AT75" s="576"/>
      <c r="AU75" s="576"/>
      <c r="AV75" s="576"/>
      <c r="AW75" s="576"/>
      <c r="AX75" s="576"/>
      <c r="AY75" s="576"/>
      <c r="AZ75" s="576"/>
      <c r="BA75" s="576"/>
      <c r="BB75" s="576"/>
      <c r="BC75" s="576"/>
      <c r="BD75" s="576"/>
      <c r="BE75" s="576"/>
      <c r="BF75" s="576"/>
      <c r="BG75" s="576"/>
      <c r="BH75" s="576"/>
      <c r="BI75" s="576"/>
      <c r="BJ75" s="576"/>
      <c r="BK75" s="576"/>
      <c r="BL75" s="576"/>
      <c r="BM75" s="576"/>
      <c r="BN75" s="576"/>
      <c r="BO75" s="576"/>
      <c r="BP75" s="576"/>
      <c r="BQ75" s="576"/>
      <c r="BR75" s="576"/>
      <c r="BS75" s="576"/>
      <c r="BT75" s="576"/>
      <c r="BU75" s="576"/>
    </row>
    <row r="76" spans="1:73" s="3" customFormat="1" ht="11.25" x14ac:dyDescent="0.2">
      <c r="A76" s="26"/>
      <c r="D76" s="576" t="s">
        <v>346</v>
      </c>
      <c r="E76" s="576"/>
      <c r="F76" s="576"/>
      <c r="G76" s="576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6"/>
      <c r="AK76" s="576"/>
      <c r="AL76" s="576"/>
      <c r="AM76" s="576"/>
      <c r="AN76" s="576"/>
      <c r="AO76" s="576"/>
      <c r="AP76" s="576"/>
      <c r="AQ76" s="576"/>
      <c r="AR76" s="576"/>
      <c r="AS76" s="576"/>
      <c r="AT76" s="576"/>
      <c r="AU76" s="576"/>
      <c r="AV76" s="576"/>
      <c r="AW76" s="576"/>
      <c r="AX76" s="576"/>
      <c r="AY76" s="576"/>
      <c r="AZ76" s="576"/>
      <c r="BA76" s="576"/>
      <c r="BB76" s="576"/>
      <c r="BC76" s="576"/>
      <c r="BD76" s="576"/>
      <c r="BE76" s="576"/>
      <c r="BF76" s="576"/>
      <c r="BG76" s="576"/>
      <c r="BH76" s="576"/>
      <c r="BI76" s="576"/>
      <c r="BJ76" s="576"/>
      <c r="BK76" s="576"/>
      <c r="BL76" s="576"/>
      <c r="BM76" s="576"/>
      <c r="BN76" s="576"/>
      <c r="BO76" s="576"/>
      <c r="BP76" s="576"/>
      <c r="BQ76" s="576"/>
      <c r="BR76" s="576"/>
      <c r="BS76" s="576"/>
      <c r="BT76" s="576"/>
      <c r="BU76" s="576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U10:BV11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3" zoomScaleNormal="100" zoomScaleSheetLayoutView="100" workbookViewId="0">
      <selection activeCell="W63" sqref="W63"/>
    </sheetView>
  </sheetViews>
  <sheetFormatPr defaultColWidth="9.140625" defaultRowHeight="12.75" x14ac:dyDescent="0.2"/>
  <cols>
    <col min="1" max="1" width="9" style="100" hidden="1" customWidth="1"/>
    <col min="2" max="27" width="2.28515625" style="104" customWidth="1"/>
    <col min="28" max="29" width="20" style="104" customWidth="1"/>
    <col min="30" max="30" width="2.28515625" style="104" hidden="1" customWidth="1"/>
    <col min="31" max="31" width="16.28515625" style="104" hidden="1" customWidth="1"/>
    <col min="32" max="32" width="15.7109375" style="104" hidden="1" customWidth="1"/>
    <col min="33" max="33" width="20.7109375" style="104" customWidth="1"/>
    <col min="34" max="34" width="12.85546875" style="104" customWidth="1"/>
    <col min="35" max="35" width="10.140625" style="104" bestFit="1" customWidth="1"/>
    <col min="36" max="16384" width="9.140625" style="104"/>
  </cols>
  <sheetData>
    <row r="1" spans="1:35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  <c r="Y1" s="102"/>
      <c r="Z1" s="102"/>
      <c r="AA1" s="102"/>
      <c r="AB1" s="103"/>
      <c r="AC1" s="103"/>
    </row>
    <row r="2" spans="1:3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x14ac:dyDescent="0.25">
      <c r="B3" s="731" t="s">
        <v>350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</row>
    <row r="4" spans="1:35" ht="12.75" customHeight="1" x14ac:dyDescent="0.2">
      <c r="B4" s="682" t="s">
        <v>192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732" t="s">
        <v>528</v>
      </c>
      <c r="AC4" s="732" t="s">
        <v>529</v>
      </c>
      <c r="AE4" s="700" t="s">
        <v>347</v>
      </c>
      <c r="AF4" s="700"/>
    </row>
    <row r="5" spans="1:35" x14ac:dyDescent="0.2">
      <c r="B5" s="682" t="s">
        <v>351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 t="s">
        <v>304</v>
      </c>
      <c r="Y5" s="682"/>
      <c r="Z5" s="682"/>
      <c r="AA5" s="682"/>
      <c r="AB5" s="733"/>
      <c r="AC5" s="733"/>
      <c r="AE5" s="105" t="s">
        <v>348</v>
      </c>
      <c r="AF5" s="106" t="s">
        <v>349</v>
      </c>
    </row>
    <row r="6" spans="1:35" s="108" customFormat="1" ht="13.5" thickBot="1" x14ac:dyDescent="0.25">
      <c r="A6" s="107"/>
      <c r="B6" s="724">
        <v>1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5">
        <v>2</v>
      </c>
      <c r="Y6" s="725"/>
      <c r="Z6" s="725"/>
      <c r="AA6" s="725"/>
      <c r="AB6" s="225">
        <v>3</v>
      </c>
      <c r="AC6" s="193">
        <v>4</v>
      </c>
      <c r="AE6" s="109"/>
      <c r="AF6" s="109"/>
    </row>
    <row r="7" spans="1:35" x14ac:dyDescent="0.2">
      <c r="A7" s="100" t="s">
        <v>105</v>
      </c>
      <c r="B7" s="706" t="s">
        <v>352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8"/>
      <c r="X7" s="729">
        <v>6510</v>
      </c>
      <c r="Y7" s="730"/>
      <c r="Z7" s="730"/>
      <c r="AA7" s="730"/>
      <c r="AB7" s="226">
        <f>SUM(AB8:AB13)</f>
        <v>49578938</v>
      </c>
      <c r="AC7" s="227">
        <f>SUM(AC8:AC13)</f>
        <v>55026905</v>
      </c>
      <c r="AE7" s="110"/>
      <c r="AG7" s="232"/>
      <c r="AH7" s="232"/>
      <c r="AI7" s="232"/>
    </row>
    <row r="8" spans="1:35" x14ac:dyDescent="0.2">
      <c r="B8" s="686" t="s">
        <v>306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8"/>
      <c r="X8" s="689">
        <v>6511</v>
      </c>
      <c r="Y8" s="690"/>
      <c r="Z8" s="690"/>
      <c r="AA8" s="691"/>
      <c r="AB8" s="676">
        <v>29255356</v>
      </c>
      <c r="AC8" s="676">
        <v>36264029</v>
      </c>
      <c r="AE8" s="111"/>
      <c r="AI8" s="232"/>
    </row>
    <row r="9" spans="1:35" x14ac:dyDescent="0.2">
      <c r="B9" s="718" t="s">
        <v>353</v>
      </c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20"/>
      <c r="X9" s="692"/>
      <c r="Y9" s="693"/>
      <c r="Z9" s="693"/>
      <c r="AA9" s="694"/>
      <c r="AB9" s="677"/>
      <c r="AC9" s="677"/>
      <c r="AE9" s="111"/>
      <c r="AG9" s="262"/>
      <c r="AH9" s="232"/>
    </row>
    <row r="10" spans="1:35" x14ac:dyDescent="0.2">
      <c r="B10" s="683" t="s">
        <v>354</v>
      </c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5"/>
      <c r="X10" s="681">
        <v>6512</v>
      </c>
      <c r="Y10" s="682"/>
      <c r="Z10" s="682"/>
      <c r="AA10" s="682"/>
      <c r="AB10" s="33">
        <v>8279979</v>
      </c>
      <c r="AC10" s="33">
        <v>7525971</v>
      </c>
      <c r="AE10" s="258"/>
      <c r="AG10" s="262"/>
      <c r="AH10" s="232"/>
    </row>
    <row r="11" spans="1:35" x14ac:dyDescent="0.2">
      <c r="B11" s="683" t="s">
        <v>355</v>
      </c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5"/>
      <c r="X11" s="681">
        <v>6513</v>
      </c>
      <c r="Y11" s="682"/>
      <c r="Z11" s="682"/>
      <c r="AA11" s="682"/>
      <c r="AB11" s="33">
        <v>2593527</v>
      </c>
      <c r="AC11" s="33">
        <v>2252881</v>
      </c>
      <c r="AE11" s="258"/>
      <c r="AF11" s="147"/>
      <c r="AG11" s="262"/>
      <c r="AH11" s="232"/>
    </row>
    <row r="12" spans="1:35" x14ac:dyDescent="0.2">
      <c r="B12" s="683" t="s">
        <v>356</v>
      </c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5"/>
      <c r="X12" s="681">
        <v>6514</v>
      </c>
      <c r="Y12" s="682"/>
      <c r="Z12" s="682"/>
      <c r="AA12" s="682"/>
      <c r="AB12" s="33">
        <v>6722199</v>
      </c>
      <c r="AC12" s="33">
        <v>6260262</v>
      </c>
      <c r="AE12" s="258"/>
      <c r="AF12" s="147"/>
      <c r="AG12" s="262"/>
      <c r="AH12" s="232"/>
    </row>
    <row r="13" spans="1:35" x14ac:dyDescent="0.2">
      <c r="B13" s="683" t="s">
        <v>357</v>
      </c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5"/>
      <c r="X13" s="681">
        <v>6515</v>
      </c>
      <c r="Y13" s="682"/>
      <c r="Z13" s="682"/>
      <c r="AA13" s="682"/>
      <c r="AB13" s="33">
        <v>2727877</v>
      </c>
      <c r="AC13" s="33">
        <v>2723762</v>
      </c>
      <c r="AE13" s="258"/>
      <c r="AF13" s="147"/>
      <c r="AG13" s="262"/>
      <c r="AH13" s="232"/>
    </row>
    <row r="14" spans="1:35" x14ac:dyDescent="0.2">
      <c r="B14" s="706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8"/>
      <c r="X14" s="681"/>
      <c r="Y14" s="682"/>
      <c r="Z14" s="682"/>
      <c r="AA14" s="682"/>
      <c r="AB14" s="228"/>
      <c r="AC14" s="229"/>
    </row>
    <row r="15" spans="1:35" ht="27.75" customHeight="1" x14ac:dyDescent="0.2">
      <c r="B15" s="726" t="s">
        <v>358</v>
      </c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8"/>
      <c r="X15" s="681">
        <v>6520</v>
      </c>
      <c r="Y15" s="682"/>
      <c r="Z15" s="682"/>
      <c r="AA15" s="682"/>
      <c r="AB15" s="228">
        <f>SUM(AB16:AB21)</f>
        <v>0</v>
      </c>
      <c r="AC15" s="229">
        <f>SUM(AC16:AC21)</f>
        <v>0</v>
      </c>
    </row>
    <row r="16" spans="1:35" x14ac:dyDescent="0.2">
      <c r="B16" s="686" t="s">
        <v>306</v>
      </c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8"/>
      <c r="X16" s="689">
        <v>6521</v>
      </c>
      <c r="Y16" s="690"/>
      <c r="Z16" s="690"/>
      <c r="AA16" s="691"/>
      <c r="AB16" s="676"/>
      <c r="AC16" s="701"/>
    </row>
    <row r="17" spans="2:33" x14ac:dyDescent="0.2">
      <c r="B17" s="718" t="s">
        <v>359</v>
      </c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20"/>
      <c r="X17" s="692"/>
      <c r="Y17" s="693"/>
      <c r="Z17" s="693"/>
      <c r="AA17" s="694"/>
      <c r="AB17" s="677"/>
      <c r="AC17" s="702"/>
    </row>
    <row r="18" spans="2:33" ht="12.75" customHeight="1" x14ac:dyDescent="0.2">
      <c r="B18" s="678" t="s">
        <v>360</v>
      </c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80"/>
      <c r="X18" s="681">
        <v>6522</v>
      </c>
      <c r="Y18" s="682"/>
      <c r="Z18" s="682"/>
      <c r="AA18" s="682"/>
      <c r="AB18" s="33"/>
      <c r="AC18" s="34"/>
    </row>
    <row r="19" spans="2:33" ht="12.75" customHeight="1" x14ac:dyDescent="0.2">
      <c r="B19" s="678" t="s">
        <v>361</v>
      </c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80"/>
      <c r="X19" s="681">
        <v>6523</v>
      </c>
      <c r="Y19" s="682"/>
      <c r="Z19" s="682"/>
      <c r="AA19" s="682"/>
      <c r="AB19" s="33"/>
      <c r="AC19" s="34"/>
    </row>
    <row r="20" spans="2:33" ht="12.75" customHeight="1" x14ac:dyDescent="0.2">
      <c r="B20" s="678" t="s">
        <v>362</v>
      </c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80"/>
      <c r="X20" s="681">
        <v>6524</v>
      </c>
      <c r="Y20" s="682"/>
      <c r="Z20" s="682"/>
      <c r="AA20" s="682"/>
      <c r="AB20" s="33"/>
      <c r="AC20" s="33">
        <v>0</v>
      </c>
    </row>
    <row r="21" spans="2:33" x14ac:dyDescent="0.2">
      <c r="B21" s="697" t="s">
        <v>363</v>
      </c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9"/>
      <c r="X21" s="681">
        <v>6525</v>
      </c>
      <c r="Y21" s="682"/>
      <c r="Z21" s="682"/>
      <c r="AA21" s="682"/>
      <c r="AB21" s="33"/>
      <c r="AC21" s="34"/>
    </row>
    <row r="22" spans="2:33" x14ac:dyDescent="0.2">
      <c r="B22" s="678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80"/>
      <c r="X22" s="681"/>
      <c r="Y22" s="682"/>
      <c r="Z22" s="682"/>
      <c r="AA22" s="682"/>
      <c r="AB22" s="190"/>
      <c r="AC22" s="191"/>
    </row>
    <row r="23" spans="2:33" ht="25.5" customHeight="1" x14ac:dyDescent="0.2">
      <c r="B23" s="721" t="s">
        <v>364</v>
      </c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3"/>
      <c r="X23" s="695">
        <v>6500</v>
      </c>
      <c r="Y23" s="696"/>
      <c r="Z23" s="696"/>
      <c r="AA23" s="696"/>
      <c r="AB23" s="228">
        <f>AB7-AB15</f>
        <v>49578938</v>
      </c>
      <c r="AC23" s="253">
        <f>AC7-AC15</f>
        <v>55026905</v>
      </c>
      <c r="AD23" s="130"/>
      <c r="AE23" s="36">
        <f>AB7-AB15+'F2'!BT29</f>
        <v>0</v>
      </c>
      <c r="AF23" s="36">
        <f>AC7-AC15+'F2'!BU29</f>
        <v>0</v>
      </c>
      <c r="AG23" s="232"/>
    </row>
    <row r="24" spans="2:33" x14ac:dyDescent="0.2">
      <c r="B24" s="697" t="s">
        <v>365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9"/>
      <c r="X24" s="681"/>
      <c r="Y24" s="682"/>
      <c r="Z24" s="682"/>
      <c r="AA24" s="682"/>
      <c r="AB24" s="228"/>
      <c r="AC24" s="229"/>
    </row>
    <row r="25" spans="2:33" x14ac:dyDescent="0.2">
      <c r="B25" s="697" t="s">
        <v>366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9"/>
      <c r="X25" s="681">
        <v>6530</v>
      </c>
      <c r="Y25" s="682"/>
      <c r="Z25" s="682"/>
      <c r="AA25" s="682"/>
      <c r="AB25" s="33"/>
      <c r="AC25" s="34"/>
    </row>
    <row r="26" spans="2:33" x14ac:dyDescent="0.2">
      <c r="B26" s="697" t="s">
        <v>367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681">
        <v>6540</v>
      </c>
      <c r="Y26" s="682"/>
      <c r="Z26" s="682"/>
      <c r="AA26" s="682"/>
      <c r="AB26" s="33"/>
      <c r="AC26" s="34"/>
    </row>
    <row r="27" spans="2:33" x14ac:dyDescent="0.2">
      <c r="B27" s="706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8"/>
      <c r="X27" s="681"/>
      <c r="Y27" s="682"/>
      <c r="Z27" s="682"/>
      <c r="AA27" s="682"/>
      <c r="AB27" s="228"/>
      <c r="AC27" s="229"/>
    </row>
    <row r="28" spans="2:33" x14ac:dyDescent="0.2">
      <c r="B28" s="697" t="s">
        <v>325</v>
      </c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9"/>
      <c r="X28" s="681">
        <v>6550</v>
      </c>
      <c r="Y28" s="682"/>
      <c r="Z28" s="682"/>
      <c r="AA28" s="682"/>
      <c r="AB28" s="228">
        <f>SUM(AB30:AB34)</f>
        <v>17257</v>
      </c>
      <c r="AC28" s="228">
        <f>SUM(AC30:AC34)</f>
        <v>654621</v>
      </c>
      <c r="AE28" s="36">
        <f>AB28+'F2'!BT41</f>
        <v>0</v>
      </c>
      <c r="AF28" s="36">
        <f>AC28+'F2'!BU41</f>
        <v>0</v>
      </c>
    </row>
    <row r="29" spans="2:33" x14ac:dyDescent="0.2">
      <c r="B29" s="697" t="s">
        <v>306</v>
      </c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9"/>
      <c r="X29" s="681"/>
      <c r="Y29" s="682"/>
      <c r="Z29" s="682"/>
      <c r="AA29" s="682"/>
      <c r="AB29" s="228"/>
      <c r="AC29" s="229"/>
    </row>
    <row r="30" spans="2:33" x14ac:dyDescent="0.2">
      <c r="B30" s="683" t="s">
        <v>353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5"/>
      <c r="X30" s="681">
        <v>6551</v>
      </c>
      <c r="Y30" s="682"/>
      <c r="Z30" s="682"/>
      <c r="AA30" s="682"/>
      <c r="AB30" s="33">
        <v>42</v>
      </c>
      <c r="AC30" s="33">
        <v>28278</v>
      </c>
    </row>
    <row r="31" spans="2:33" x14ac:dyDescent="0.2">
      <c r="B31" s="683" t="s">
        <v>354</v>
      </c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5"/>
      <c r="X31" s="681">
        <v>6552</v>
      </c>
      <c r="Y31" s="682"/>
      <c r="Z31" s="682"/>
      <c r="AA31" s="682"/>
      <c r="AB31" s="33">
        <v>11834</v>
      </c>
      <c r="AC31" s="33">
        <v>345431</v>
      </c>
    </row>
    <row r="32" spans="2:33" x14ac:dyDescent="0.2">
      <c r="B32" s="683" t="s">
        <v>355</v>
      </c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5"/>
      <c r="X32" s="681">
        <v>6553</v>
      </c>
      <c r="Y32" s="682"/>
      <c r="Z32" s="682"/>
      <c r="AA32" s="682"/>
      <c r="AB32" s="33">
        <v>3918</v>
      </c>
      <c r="AC32" s="33">
        <v>99193</v>
      </c>
    </row>
    <row r="33" spans="1:32" x14ac:dyDescent="0.2">
      <c r="B33" s="683" t="s">
        <v>356</v>
      </c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5"/>
      <c r="X33" s="681">
        <v>6554</v>
      </c>
      <c r="Y33" s="682"/>
      <c r="Z33" s="682"/>
      <c r="AA33" s="682"/>
      <c r="AB33" s="33">
        <v>0</v>
      </c>
      <c r="AC33" s="33">
        <v>1244</v>
      </c>
    </row>
    <row r="34" spans="1:32" x14ac:dyDescent="0.2">
      <c r="B34" s="683" t="s">
        <v>357</v>
      </c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5"/>
      <c r="X34" s="681">
        <v>6555</v>
      </c>
      <c r="Y34" s="682"/>
      <c r="Z34" s="682"/>
      <c r="AA34" s="682"/>
      <c r="AB34" s="33">
        <v>1463</v>
      </c>
      <c r="AC34" s="33">
        <v>180475</v>
      </c>
    </row>
    <row r="35" spans="1:32" x14ac:dyDescent="0.2">
      <c r="B35" s="706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8"/>
      <c r="X35" s="681"/>
      <c r="Y35" s="682"/>
      <c r="Z35" s="682"/>
      <c r="AA35" s="682"/>
      <c r="AB35" s="190"/>
      <c r="AC35" s="191"/>
    </row>
    <row r="36" spans="1:32" x14ac:dyDescent="0.2">
      <c r="B36" s="697" t="s">
        <v>368</v>
      </c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9"/>
      <c r="X36" s="681">
        <v>6560</v>
      </c>
      <c r="Y36" s="682"/>
      <c r="Z36" s="682"/>
      <c r="AA36" s="682"/>
      <c r="AB36" s="228">
        <f>SUM(AB38:AB42)</f>
        <v>1669282</v>
      </c>
      <c r="AC36" s="228">
        <f>SUM(AC38:AC42)</f>
        <v>1642998</v>
      </c>
      <c r="AE36" s="36">
        <f>AB36+'F2'!BT42</f>
        <v>0</v>
      </c>
      <c r="AF36" s="36">
        <f>AC36+'F2'!BU42</f>
        <v>0</v>
      </c>
    </row>
    <row r="37" spans="1:32" s="112" customFormat="1" x14ac:dyDescent="0.2">
      <c r="A37" s="100"/>
      <c r="B37" s="703" t="s">
        <v>306</v>
      </c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5"/>
      <c r="X37" s="681"/>
      <c r="Y37" s="682"/>
      <c r="Z37" s="682"/>
      <c r="AA37" s="682"/>
      <c r="AB37" s="228"/>
      <c r="AC37" s="229"/>
    </row>
    <row r="38" spans="1:32" s="112" customFormat="1" x14ac:dyDescent="0.2">
      <c r="A38" s="100"/>
      <c r="B38" s="683" t="s">
        <v>353</v>
      </c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5"/>
      <c r="X38" s="681">
        <v>6561</v>
      </c>
      <c r="Y38" s="682"/>
      <c r="Z38" s="682"/>
      <c r="AA38" s="682"/>
      <c r="AB38" s="33">
        <v>35341</v>
      </c>
      <c r="AC38" s="33">
        <v>4777</v>
      </c>
    </row>
    <row r="39" spans="1:32" s="112" customFormat="1" x14ac:dyDescent="0.2">
      <c r="A39" s="100"/>
      <c r="B39" s="683" t="s">
        <v>354</v>
      </c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5"/>
      <c r="X39" s="681">
        <v>6562</v>
      </c>
      <c r="Y39" s="682"/>
      <c r="Z39" s="682"/>
      <c r="AA39" s="682"/>
      <c r="AB39" s="33">
        <v>902191</v>
      </c>
      <c r="AC39" s="33">
        <v>920130</v>
      </c>
    </row>
    <row r="40" spans="1:32" s="112" customFormat="1" x14ac:dyDescent="0.2">
      <c r="A40" s="100"/>
      <c r="B40" s="683" t="s">
        <v>355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4"/>
      <c r="W40" s="685"/>
      <c r="X40" s="681">
        <v>6563</v>
      </c>
      <c r="Y40" s="682"/>
      <c r="Z40" s="682"/>
      <c r="AA40" s="682"/>
      <c r="AB40" s="33">
        <v>207668</v>
      </c>
      <c r="AC40" s="33">
        <v>182053</v>
      </c>
    </row>
    <row r="41" spans="1:32" s="112" customFormat="1" x14ac:dyDescent="0.2">
      <c r="A41" s="100"/>
      <c r="B41" s="683" t="s">
        <v>356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5"/>
      <c r="X41" s="681">
        <v>6564</v>
      </c>
      <c r="Y41" s="682"/>
      <c r="Z41" s="682"/>
      <c r="AA41" s="682"/>
      <c r="AB41" s="33">
        <v>11765</v>
      </c>
      <c r="AC41" s="33">
        <v>10292</v>
      </c>
    </row>
    <row r="42" spans="1:32" s="112" customFormat="1" x14ac:dyDescent="0.2">
      <c r="A42" s="100"/>
      <c r="B42" s="683" t="s">
        <v>357</v>
      </c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5"/>
      <c r="X42" s="681">
        <v>6565</v>
      </c>
      <c r="Y42" s="682"/>
      <c r="Z42" s="682"/>
      <c r="AA42" s="682"/>
      <c r="AB42" s="33">
        <v>512317</v>
      </c>
      <c r="AC42" s="33">
        <v>525746</v>
      </c>
    </row>
    <row r="43" spans="1:32" ht="13.5" thickBot="1" x14ac:dyDescent="0.25">
      <c r="A43" s="100" t="s">
        <v>106</v>
      </c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06"/>
      <c r="X43" s="711"/>
      <c r="Y43" s="712"/>
      <c r="Z43" s="712"/>
      <c r="AA43" s="712"/>
      <c r="AB43" s="230"/>
      <c r="AC43" s="231"/>
    </row>
    <row r="44" spans="1:32" s="108" customFormat="1" ht="11.25" x14ac:dyDescent="0.2">
      <c r="A44" s="107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6" spans="1:32" s="239" customFormat="1" x14ac:dyDescent="0.2">
      <c r="A46" s="235"/>
      <c r="B46" s="236" t="s">
        <v>284</v>
      </c>
      <c r="C46" s="237"/>
      <c r="D46" s="237"/>
      <c r="E46" s="237"/>
      <c r="F46" s="237"/>
      <c r="G46" s="237"/>
      <c r="H46" s="237"/>
      <c r="I46" s="376"/>
      <c r="J46" s="713"/>
      <c r="K46" s="713"/>
      <c r="L46" s="713"/>
      <c r="M46" s="713"/>
      <c r="N46" s="713"/>
      <c r="O46" s="377"/>
      <c r="P46" s="714" t="s">
        <v>285</v>
      </c>
      <c r="Q46" s="714"/>
      <c r="R46" s="714"/>
      <c r="S46" s="714"/>
      <c r="T46" s="714"/>
      <c r="U46" s="714"/>
      <c r="V46" s="714"/>
      <c r="W46" s="714"/>
      <c r="X46" s="714"/>
      <c r="Y46" s="714"/>
      <c r="Z46" s="238"/>
      <c r="AA46" s="238"/>
      <c r="AB46" s="238"/>
      <c r="AC46" s="238"/>
      <c r="AD46" s="238"/>
      <c r="AE46" s="238"/>
    </row>
    <row r="47" spans="1:32" s="239" customFormat="1" ht="12.75" customHeight="1" x14ac:dyDescent="0.2">
      <c r="A47" s="235"/>
      <c r="B47" s="240"/>
      <c r="C47" s="240"/>
      <c r="D47" s="240"/>
      <c r="E47" s="240"/>
      <c r="F47" s="240"/>
      <c r="G47" s="240"/>
      <c r="H47" s="240"/>
      <c r="I47" s="238"/>
      <c r="J47" s="709" t="s">
        <v>288</v>
      </c>
      <c r="K47" s="709"/>
      <c r="L47" s="709"/>
      <c r="M47" s="709"/>
      <c r="N47" s="709"/>
      <c r="O47" s="240"/>
      <c r="P47" s="709" t="s">
        <v>289</v>
      </c>
      <c r="Q47" s="709"/>
      <c r="R47" s="709"/>
      <c r="S47" s="709"/>
      <c r="T47" s="709"/>
      <c r="U47" s="709"/>
      <c r="V47" s="709"/>
      <c r="W47" s="709"/>
      <c r="X47" s="709"/>
      <c r="Y47" s="709"/>
      <c r="Z47" s="238"/>
      <c r="AA47" s="238"/>
      <c r="AB47" s="238"/>
      <c r="AC47" s="238"/>
      <c r="AD47" s="238"/>
      <c r="AE47" s="238"/>
    </row>
    <row r="48" spans="1:32" s="239" customFormat="1" x14ac:dyDescent="0.2">
      <c r="A48" s="235"/>
      <c r="B48" s="241"/>
      <c r="C48" s="241"/>
      <c r="D48" s="241"/>
      <c r="E48" s="241"/>
      <c r="F48" s="241"/>
      <c r="G48" s="241"/>
      <c r="H48" s="241"/>
      <c r="I48" s="242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2"/>
      <c r="AA48" s="242"/>
      <c r="AB48" s="242"/>
      <c r="AC48" s="242"/>
      <c r="AD48" s="242"/>
      <c r="AE48" s="242"/>
    </row>
    <row r="49" spans="1:31" s="239" customFormat="1" x14ac:dyDescent="0.2">
      <c r="A49" s="235"/>
      <c r="B49" s="236" t="s">
        <v>286</v>
      </c>
      <c r="C49" s="241"/>
      <c r="D49" s="237"/>
      <c r="E49" s="237"/>
      <c r="F49" s="237"/>
      <c r="G49" s="237"/>
      <c r="H49" s="237"/>
      <c r="I49" s="238"/>
      <c r="J49" s="713"/>
      <c r="K49" s="713"/>
      <c r="L49" s="713"/>
      <c r="M49" s="713"/>
      <c r="N49" s="713"/>
      <c r="O49" s="377"/>
      <c r="P49" s="714" t="s">
        <v>287</v>
      </c>
      <c r="Q49" s="714"/>
      <c r="R49" s="714"/>
      <c r="S49" s="714"/>
      <c r="T49" s="714"/>
      <c r="U49" s="714"/>
      <c r="V49" s="714"/>
      <c r="W49" s="714"/>
      <c r="X49" s="714"/>
      <c r="Y49" s="714"/>
      <c r="Z49" s="238"/>
      <c r="AA49" s="238"/>
      <c r="AB49" s="238"/>
      <c r="AC49" s="238"/>
      <c r="AD49" s="238"/>
      <c r="AE49" s="238"/>
    </row>
    <row r="50" spans="1:31" s="239" customFormat="1" ht="12.75" customHeight="1" x14ac:dyDescent="0.2">
      <c r="A50" s="235"/>
      <c r="B50" s="240"/>
      <c r="C50" s="240"/>
      <c r="D50" s="240"/>
      <c r="E50" s="240"/>
      <c r="F50" s="240"/>
      <c r="G50" s="240"/>
      <c r="H50" s="240"/>
      <c r="I50" s="238"/>
      <c r="J50" s="709" t="s">
        <v>288</v>
      </c>
      <c r="K50" s="709"/>
      <c r="L50" s="709"/>
      <c r="M50" s="709"/>
      <c r="N50" s="709"/>
      <c r="O50" s="240"/>
      <c r="P50" s="709" t="s">
        <v>289</v>
      </c>
      <c r="Q50" s="709"/>
      <c r="R50" s="709"/>
      <c r="S50" s="709"/>
      <c r="T50" s="709"/>
      <c r="U50" s="709"/>
      <c r="V50" s="709"/>
      <c r="W50" s="709"/>
      <c r="X50" s="709"/>
      <c r="Y50" s="709"/>
      <c r="Z50" s="238"/>
      <c r="AA50" s="238"/>
      <c r="AB50" s="238"/>
      <c r="AC50" s="238"/>
      <c r="AD50" s="238"/>
      <c r="AE50" s="238"/>
    </row>
    <row r="51" spans="1:31" s="239" customFormat="1" x14ac:dyDescent="0.2">
      <c r="A51" s="235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4"/>
      <c r="Z51" s="244"/>
      <c r="AA51" s="244"/>
      <c r="AB51" s="244"/>
      <c r="AC51" s="244"/>
      <c r="AD51" s="244"/>
      <c r="AE51" s="244"/>
    </row>
    <row r="52" spans="1:31" s="239" customFormat="1" ht="12.75" customHeight="1" x14ac:dyDescent="0.2">
      <c r="A52" s="235"/>
      <c r="B52" s="245" t="s">
        <v>0</v>
      </c>
      <c r="C52" s="714">
        <v>27</v>
      </c>
      <c r="D52" s="714"/>
      <c r="E52" s="237" t="s">
        <v>1</v>
      </c>
      <c r="F52" s="714" t="s">
        <v>290</v>
      </c>
      <c r="G52" s="714"/>
      <c r="H52" s="714"/>
      <c r="I52" s="714"/>
      <c r="J52" s="714"/>
      <c r="K52" s="714"/>
      <c r="L52" s="714"/>
      <c r="M52" s="714"/>
      <c r="N52" s="716" t="s">
        <v>2</v>
      </c>
      <c r="O52" s="716"/>
      <c r="P52" s="717" t="s">
        <v>123</v>
      </c>
      <c r="Q52" s="717"/>
      <c r="R52" s="246"/>
      <c r="S52" s="246"/>
      <c r="T52" s="246"/>
      <c r="U52" s="246"/>
      <c r="V52" s="246"/>
      <c r="W52" s="246"/>
      <c r="X52" s="246"/>
      <c r="Y52" s="247"/>
      <c r="Z52" s="247"/>
      <c r="AA52" s="247"/>
      <c r="AB52" s="247"/>
      <c r="AC52" s="247"/>
      <c r="AD52" s="247"/>
      <c r="AE52" s="247"/>
    </row>
    <row r="53" spans="1:31" s="239" customFormat="1" x14ac:dyDescent="0.2">
      <c r="A53" s="235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</row>
    <row r="54" spans="1:31" s="239" customFormat="1" x14ac:dyDescent="0.2">
      <c r="A54" s="235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</row>
    <row r="55" spans="1:31" s="239" customFormat="1" x14ac:dyDescent="0.2">
      <c r="A55" s="235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</row>
    <row r="56" spans="1:31" s="108" customFormat="1" ht="11.25" x14ac:dyDescent="0.2">
      <c r="A56" s="107"/>
      <c r="B56" s="248"/>
      <c r="C56" s="248"/>
      <c r="D56" s="715" t="s">
        <v>295</v>
      </c>
      <c r="E56" s="715"/>
      <c r="F56" s="715"/>
      <c r="G56" s="715"/>
      <c r="H56" s="715"/>
      <c r="I56" s="715"/>
      <c r="J56" s="715"/>
      <c r="K56" s="715"/>
      <c r="L56" s="715"/>
      <c r="M56" s="715"/>
      <c r="N56" s="715"/>
      <c r="O56" s="715"/>
      <c r="P56" s="715"/>
      <c r="Q56" s="715"/>
      <c r="R56" s="715"/>
      <c r="S56" s="715"/>
      <c r="T56" s="715"/>
      <c r="U56" s="715"/>
      <c r="V56" s="715"/>
      <c r="W56" s="715"/>
      <c r="X56" s="715"/>
      <c r="Y56" s="715"/>
      <c r="Z56" s="715"/>
      <c r="AA56" s="715"/>
      <c r="AB56" s="715"/>
      <c r="AC56" s="715"/>
      <c r="AD56" s="248"/>
      <c r="AE56" s="248"/>
    </row>
    <row r="57" spans="1:31" s="108" customFormat="1" ht="11.25" x14ac:dyDescent="0.2">
      <c r="A57" s="107"/>
      <c r="B57" s="248"/>
      <c r="C57" s="248"/>
      <c r="D57" s="715" t="s">
        <v>346</v>
      </c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5"/>
      <c r="S57" s="715"/>
      <c r="T57" s="715"/>
      <c r="U57" s="715"/>
      <c r="V57" s="715"/>
      <c r="W57" s="715"/>
      <c r="X57" s="715"/>
      <c r="Y57" s="715"/>
      <c r="Z57" s="715"/>
      <c r="AA57" s="715"/>
      <c r="AB57" s="715"/>
      <c r="AC57" s="715"/>
      <c r="AD57" s="248"/>
      <c r="AE57" s="248"/>
    </row>
    <row r="58" spans="1:31" s="239" customFormat="1" x14ac:dyDescent="0.2">
      <c r="A58" s="235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</row>
    <row r="59" spans="1:31" s="239" customFormat="1" x14ac:dyDescent="0.2">
      <c r="A59" s="235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</row>
    <row r="60" spans="1:31" s="239" customFormat="1" x14ac:dyDescent="0.2">
      <c r="A60" s="235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</row>
    <row r="61" spans="1:31" x14ac:dyDescent="0.2"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</row>
    <row r="62" spans="1:31" x14ac:dyDescent="0.2"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</row>
    <row r="63" spans="1:31" x14ac:dyDescent="0.2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</row>
    <row r="64" spans="1:31" x14ac:dyDescent="0.2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</row>
    <row r="65" spans="2:31" x14ac:dyDescent="0.2"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</row>
    <row r="66" spans="2:31" x14ac:dyDescent="0.2"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7"/>
  <sheetViews>
    <sheetView topLeftCell="B7" zoomScale="80" zoomScaleNormal="80" zoomScaleSheetLayoutView="100" workbookViewId="0">
      <selection activeCell="C47" sqref="C47:AC47"/>
    </sheetView>
  </sheetViews>
  <sheetFormatPr defaultColWidth="9.140625" defaultRowHeight="12.75" x14ac:dyDescent="0.2"/>
  <cols>
    <col min="1" max="1" width="9.140625" style="100" hidden="1" customWidth="1"/>
    <col min="2" max="23" width="2.28515625" style="147" customWidth="1"/>
    <col min="24" max="26" width="1.42578125" style="147" customWidth="1"/>
    <col min="27" max="27" width="2.140625" style="147" customWidth="1"/>
    <col min="28" max="28" width="16" style="147" customWidth="1"/>
    <col min="29" max="29" width="15.5703125" style="147" customWidth="1"/>
    <col min="30" max="32" width="1.42578125" style="147" customWidth="1"/>
    <col min="33" max="33" width="17.85546875" style="147" hidden="1" customWidth="1"/>
    <col min="34" max="34" width="17.140625" style="147" hidden="1" customWidth="1"/>
    <col min="35" max="42" width="1.42578125" style="147" customWidth="1"/>
    <col min="43" max="16384" width="9.140625" style="147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75"/>
    </row>
    <row r="3" spans="1:42" ht="15" x14ac:dyDescent="0.25">
      <c r="B3" s="734" t="s">
        <v>369</v>
      </c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344"/>
      <c r="AH3" s="344"/>
      <c r="AI3" s="344"/>
      <c r="AJ3" s="344"/>
      <c r="AK3" s="344"/>
      <c r="AL3" s="344"/>
      <c r="AM3" s="344"/>
      <c r="AN3" s="344"/>
      <c r="AO3" s="344"/>
      <c r="AP3" s="344"/>
    </row>
    <row r="5" spans="1:42" x14ac:dyDescent="0.2">
      <c r="B5" s="735" t="s">
        <v>192</v>
      </c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7"/>
      <c r="AB5" s="738" t="s">
        <v>538</v>
      </c>
      <c r="AC5" s="738" t="s">
        <v>537</v>
      </c>
      <c r="AD5" s="277"/>
      <c r="AE5" s="277"/>
      <c r="AF5" s="3"/>
      <c r="AG5" s="700" t="s">
        <v>347</v>
      </c>
      <c r="AH5" s="700"/>
    </row>
    <row r="6" spans="1:42" x14ac:dyDescent="0.2">
      <c r="B6" s="735" t="s">
        <v>351</v>
      </c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7"/>
      <c r="X6" s="735" t="s">
        <v>304</v>
      </c>
      <c r="Y6" s="736"/>
      <c r="Z6" s="736"/>
      <c r="AA6" s="737"/>
      <c r="AB6" s="739"/>
      <c r="AC6" s="739"/>
      <c r="AD6" s="345"/>
      <c r="AE6" s="345"/>
      <c r="AF6" s="3"/>
      <c r="AG6" s="105" t="s">
        <v>348</v>
      </c>
      <c r="AH6" s="106" t="s">
        <v>349</v>
      </c>
    </row>
    <row r="7" spans="1:42" s="108" customFormat="1" ht="13.5" thickBot="1" x14ac:dyDescent="0.25">
      <c r="A7" s="107"/>
      <c r="B7" s="740">
        <v>1</v>
      </c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>
        <v>2</v>
      </c>
      <c r="Y7" s="740"/>
      <c r="Z7" s="740"/>
      <c r="AA7" s="740"/>
      <c r="AB7" s="346">
        <v>3</v>
      </c>
      <c r="AC7" s="347">
        <v>4</v>
      </c>
      <c r="AD7" s="348"/>
      <c r="AE7" s="348"/>
      <c r="AF7" s="3"/>
      <c r="AG7" s="109"/>
      <c r="AH7" s="109"/>
    </row>
    <row r="8" spans="1:42" x14ac:dyDescent="0.2">
      <c r="A8" s="100" t="s">
        <v>105</v>
      </c>
      <c r="B8" s="741" t="s">
        <v>370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3"/>
      <c r="X8" s="744">
        <v>6610</v>
      </c>
      <c r="Y8" s="745"/>
      <c r="Z8" s="745"/>
      <c r="AA8" s="746"/>
      <c r="AB8" s="349">
        <v>870924</v>
      </c>
      <c r="AC8" s="350">
        <v>2150840</v>
      </c>
      <c r="AD8" s="351"/>
      <c r="AE8" s="351"/>
      <c r="AF8" s="3"/>
      <c r="AG8" s="3"/>
    </row>
    <row r="9" spans="1:42" ht="13.5" x14ac:dyDescent="0.2">
      <c r="B9" s="703" t="s">
        <v>371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5"/>
      <c r="X9" s="747">
        <v>6611</v>
      </c>
      <c r="Y9" s="748"/>
      <c r="Z9" s="748"/>
      <c r="AA9" s="749"/>
      <c r="AB9" s="33"/>
      <c r="AC9" s="34"/>
      <c r="AD9" s="115"/>
      <c r="AE9" s="115"/>
      <c r="AF9" s="3"/>
      <c r="AG9" s="3"/>
    </row>
    <row r="10" spans="1:42" x14ac:dyDescent="0.2">
      <c r="B10" s="683" t="s">
        <v>372</v>
      </c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5"/>
      <c r="X10" s="750">
        <v>6612</v>
      </c>
      <c r="Y10" s="751"/>
      <c r="Z10" s="751"/>
      <c r="AA10" s="752"/>
      <c r="AB10" s="190">
        <v>870924</v>
      </c>
      <c r="AC10" s="191">
        <v>2150840</v>
      </c>
      <c r="AD10" s="351"/>
      <c r="AE10" s="351"/>
      <c r="AF10" s="3"/>
      <c r="AG10" s="3"/>
    </row>
    <row r="11" spans="1:42" x14ac:dyDescent="0.2">
      <c r="B11" s="753" t="s">
        <v>373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5"/>
      <c r="X11" s="750">
        <v>6613</v>
      </c>
      <c r="Y11" s="751"/>
      <c r="Z11" s="751"/>
      <c r="AA11" s="752"/>
      <c r="AB11" s="676">
        <v>42217941468</v>
      </c>
      <c r="AC11" s="701">
        <v>42217941468</v>
      </c>
      <c r="AD11" s="351"/>
      <c r="AE11" s="351"/>
      <c r="AF11" s="3"/>
      <c r="AG11" s="3"/>
    </row>
    <row r="12" spans="1:42" x14ac:dyDescent="0.2">
      <c r="B12" s="764" t="s">
        <v>374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6"/>
      <c r="X12" s="756"/>
      <c r="Y12" s="757"/>
      <c r="Z12" s="757"/>
      <c r="AA12" s="758"/>
      <c r="AB12" s="762"/>
      <c r="AC12" s="763"/>
      <c r="AD12" s="351"/>
      <c r="AE12" s="351"/>
      <c r="AF12" s="352"/>
      <c r="AG12" s="3"/>
    </row>
    <row r="13" spans="1:42" x14ac:dyDescent="0.2">
      <c r="B13" s="718" t="s">
        <v>375</v>
      </c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20"/>
      <c r="X13" s="759"/>
      <c r="Y13" s="760"/>
      <c r="Z13" s="760"/>
      <c r="AA13" s="761"/>
      <c r="AB13" s="677"/>
      <c r="AC13" s="702"/>
      <c r="AD13" s="351"/>
      <c r="AE13" s="351"/>
      <c r="AF13" s="352"/>
      <c r="AG13" s="3"/>
    </row>
    <row r="14" spans="1:42" x14ac:dyDescent="0.2">
      <c r="B14" s="767" t="s">
        <v>376</v>
      </c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9"/>
      <c r="X14" s="750">
        <v>6620</v>
      </c>
      <c r="Y14" s="751"/>
      <c r="Z14" s="751"/>
      <c r="AA14" s="752"/>
      <c r="AB14" s="413">
        <v>2.0999999999999999E-5</v>
      </c>
      <c r="AC14" s="413">
        <v>5.1E-5</v>
      </c>
      <c r="AD14" s="351"/>
      <c r="AE14" s="351"/>
      <c r="AF14" s="352"/>
      <c r="AG14" s="353">
        <f>AB10/AB11-AB14</f>
        <v>-3.7076110970176782E-7</v>
      </c>
      <c r="AH14" s="353">
        <f>AC10/AC11-AC14</f>
        <v>-5.3887394526907259E-8</v>
      </c>
    </row>
    <row r="15" spans="1:42" ht="12.75" customHeight="1" x14ac:dyDescent="0.2">
      <c r="B15" s="770" t="s">
        <v>377</v>
      </c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1"/>
      <c r="W15" s="772"/>
      <c r="X15" s="750">
        <v>6621</v>
      </c>
      <c r="Y15" s="751"/>
      <c r="Z15" s="751"/>
      <c r="AA15" s="752"/>
      <c r="AB15" s="676"/>
      <c r="AC15" s="701"/>
      <c r="AD15" s="351"/>
      <c r="AE15" s="351"/>
      <c r="AF15" s="352"/>
      <c r="AG15" s="3"/>
    </row>
    <row r="16" spans="1:42" x14ac:dyDescent="0.2">
      <c r="B16" s="718" t="s">
        <v>378</v>
      </c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20"/>
      <c r="X16" s="759"/>
      <c r="Y16" s="760"/>
      <c r="Z16" s="760"/>
      <c r="AA16" s="761"/>
      <c r="AB16" s="677"/>
      <c r="AC16" s="702"/>
      <c r="AD16" s="351"/>
      <c r="AE16" s="351"/>
      <c r="AF16" s="112"/>
    </row>
    <row r="17" spans="2:34" x14ac:dyDescent="0.2">
      <c r="B17" s="777" t="s">
        <v>379</v>
      </c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9"/>
      <c r="X17" s="750">
        <v>6630</v>
      </c>
      <c r="Y17" s="751"/>
      <c r="Z17" s="751"/>
      <c r="AA17" s="752"/>
      <c r="AB17" s="773" t="s">
        <v>162</v>
      </c>
      <c r="AC17" s="775" t="s">
        <v>162</v>
      </c>
      <c r="AD17" s="354"/>
      <c r="AE17" s="354"/>
      <c r="AF17" s="112"/>
    </row>
    <row r="18" spans="2:34" x14ac:dyDescent="0.2">
      <c r="B18" s="780" t="s">
        <v>380</v>
      </c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2"/>
      <c r="X18" s="759"/>
      <c r="Y18" s="760"/>
      <c r="Z18" s="760"/>
      <c r="AA18" s="761"/>
      <c r="AB18" s="774"/>
      <c r="AC18" s="776"/>
      <c r="AD18" s="354"/>
      <c r="AE18" s="354"/>
      <c r="AF18" s="112"/>
    </row>
    <row r="19" spans="2:34" ht="12.75" customHeight="1" x14ac:dyDescent="0.2">
      <c r="B19" s="770" t="s">
        <v>381</v>
      </c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2"/>
      <c r="X19" s="750">
        <v>6631</v>
      </c>
      <c r="Y19" s="751"/>
      <c r="Z19" s="751"/>
      <c r="AA19" s="752"/>
      <c r="AB19" s="773" t="s">
        <v>162</v>
      </c>
      <c r="AC19" s="775" t="s">
        <v>162</v>
      </c>
      <c r="AD19" s="354"/>
      <c r="AE19" s="354"/>
      <c r="AF19" s="112"/>
    </row>
    <row r="20" spans="2:34" x14ac:dyDescent="0.2">
      <c r="B20" s="718" t="s">
        <v>382</v>
      </c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20"/>
      <c r="X20" s="759"/>
      <c r="Y20" s="760"/>
      <c r="Z20" s="760"/>
      <c r="AA20" s="761"/>
      <c r="AB20" s="774"/>
      <c r="AC20" s="776"/>
      <c r="AD20" s="354"/>
      <c r="AE20" s="354"/>
      <c r="AF20" s="112"/>
    </row>
    <row r="21" spans="2:34" ht="12.75" customHeight="1" x14ac:dyDescent="0.2">
      <c r="B21" s="783" t="s">
        <v>383</v>
      </c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5"/>
      <c r="X21" s="747">
        <v>66311</v>
      </c>
      <c r="Y21" s="748"/>
      <c r="Z21" s="748"/>
      <c r="AA21" s="749"/>
      <c r="AB21" s="33"/>
      <c r="AC21" s="34"/>
      <c r="AD21" s="351"/>
      <c r="AE21" s="351"/>
      <c r="AF21" s="112"/>
    </row>
    <row r="22" spans="2:34" ht="12.75" customHeight="1" x14ac:dyDescent="0.2">
      <c r="B22" s="783" t="s">
        <v>384</v>
      </c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5"/>
      <c r="X22" s="747">
        <v>66312</v>
      </c>
      <c r="Y22" s="748"/>
      <c r="Z22" s="748"/>
      <c r="AA22" s="749"/>
      <c r="AB22" s="33"/>
      <c r="AC22" s="34"/>
      <c r="AD22" s="351"/>
      <c r="AE22" s="351"/>
      <c r="AF22" s="112"/>
    </row>
    <row r="23" spans="2:34" ht="12.75" customHeight="1" x14ac:dyDescent="0.2">
      <c r="B23" s="770" t="s">
        <v>385</v>
      </c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2"/>
      <c r="X23" s="750">
        <v>6632</v>
      </c>
      <c r="Y23" s="751"/>
      <c r="Z23" s="751"/>
      <c r="AA23" s="752"/>
      <c r="AB23" s="773" t="s">
        <v>162</v>
      </c>
      <c r="AC23" s="775" t="s">
        <v>162</v>
      </c>
      <c r="AD23" s="354"/>
      <c r="AE23" s="354"/>
      <c r="AF23" s="112"/>
    </row>
    <row r="24" spans="2:34" x14ac:dyDescent="0.2">
      <c r="B24" s="718" t="s">
        <v>386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20"/>
      <c r="X24" s="759"/>
      <c r="Y24" s="760"/>
      <c r="Z24" s="760"/>
      <c r="AA24" s="761"/>
      <c r="AB24" s="774"/>
      <c r="AC24" s="776"/>
      <c r="AD24" s="354"/>
      <c r="AE24" s="354"/>
      <c r="AF24" s="112"/>
    </row>
    <row r="25" spans="2:34" ht="12.75" customHeight="1" x14ac:dyDescent="0.2">
      <c r="B25" s="783" t="s">
        <v>383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5"/>
      <c r="X25" s="750">
        <v>66321</v>
      </c>
      <c r="Y25" s="751"/>
      <c r="Z25" s="751"/>
      <c r="AA25" s="752"/>
      <c r="AB25" s="278"/>
      <c r="AC25" s="279"/>
      <c r="AD25" s="351"/>
      <c r="AE25" s="351"/>
      <c r="AF25" s="112"/>
    </row>
    <row r="26" spans="2:34" ht="12.75" customHeight="1" x14ac:dyDescent="0.2">
      <c r="B26" s="783" t="s">
        <v>384</v>
      </c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5"/>
      <c r="X26" s="747">
        <v>66322</v>
      </c>
      <c r="Y26" s="748"/>
      <c r="Z26" s="748"/>
      <c r="AA26" s="749"/>
      <c r="AB26" s="33"/>
      <c r="AC26" s="34"/>
      <c r="AD26" s="351"/>
      <c r="AE26" s="351"/>
      <c r="AF26" s="112"/>
    </row>
    <row r="27" spans="2:34" ht="12.75" customHeight="1" x14ac:dyDescent="0.2">
      <c r="B27" s="770" t="s">
        <v>387</v>
      </c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1"/>
      <c r="S27" s="771"/>
      <c r="T27" s="771"/>
      <c r="U27" s="771"/>
      <c r="V27" s="771"/>
      <c r="W27" s="772"/>
      <c r="X27" s="750">
        <v>6633</v>
      </c>
      <c r="Y27" s="751"/>
      <c r="Z27" s="751"/>
      <c r="AA27" s="752"/>
      <c r="AB27" s="773" t="s">
        <v>162</v>
      </c>
      <c r="AC27" s="775" t="s">
        <v>162</v>
      </c>
      <c r="AD27" s="354"/>
      <c r="AE27" s="354"/>
      <c r="AF27" s="112"/>
    </row>
    <row r="28" spans="2:34" x14ac:dyDescent="0.2">
      <c r="B28" s="718" t="s">
        <v>388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20"/>
      <c r="X28" s="759"/>
      <c r="Y28" s="760"/>
      <c r="Z28" s="760"/>
      <c r="AA28" s="761"/>
      <c r="AB28" s="774"/>
      <c r="AC28" s="776"/>
      <c r="AD28" s="354"/>
      <c r="AE28" s="354"/>
      <c r="AF28" s="112"/>
    </row>
    <row r="29" spans="2:34" ht="12.75" customHeight="1" x14ac:dyDescent="0.2">
      <c r="B29" s="783" t="s">
        <v>389</v>
      </c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5"/>
      <c r="X29" s="747">
        <v>66331</v>
      </c>
      <c r="Y29" s="748"/>
      <c r="Z29" s="748"/>
      <c r="AA29" s="749"/>
      <c r="AB29" s="33"/>
      <c r="AC29" s="34"/>
      <c r="AD29" s="351"/>
      <c r="AE29" s="351"/>
      <c r="AF29" s="112"/>
    </row>
    <row r="30" spans="2:34" ht="12.75" customHeight="1" x14ac:dyDescent="0.2">
      <c r="B30" s="783" t="s">
        <v>383</v>
      </c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5"/>
      <c r="X30" s="747">
        <v>66332</v>
      </c>
      <c r="Y30" s="748"/>
      <c r="Z30" s="748"/>
      <c r="AA30" s="749"/>
      <c r="AB30" s="33"/>
      <c r="AC30" s="34"/>
      <c r="AD30" s="351"/>
      <c r="AE30" s="351"/>
      <c r="AF30" s="112"/>
    </row>
    <row r="31" spans="2:34" ht="12.75" customHeight="1" x14ac:dyDescent="0.2">
      <c r="B31" s="783" t="s">
        <v>384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5"/>
      <c r="X31" s="747">
        <v>66333</v>
      </c>
      <c r="Y31" s="748"/>
      <c r="Z31" s="748"/>
      <c r="AA31" s="749"/>
      <c r="AB31" s="33"/>
      <c r="AC31" s="34"/>
      <c r="AD31" s="351"/>
      <c r="AE31" s="351"/>
      <c r="AF31" s="112"/>
    </row>
    <row r="32" spans="2:34" x14ac:dyDescent="0.2">
      <c r="B32" s="767" t="s">
        <v>390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9"/>
      <c r="X32" s="750">
        <v>6640</v>
      </c>
      <c r="Y32" s="751"/>
      <c r="Z32" s="751"/>
      <c r="AA32" s="752"/>
      <c r="AB32" s="355">
        <f>[1]Ф2!BT66</f>
        <v>0</v>
      </c>
      <c r="AC32" s="356">
        <f>[1]Ф2!BU66</f>
        <v>0</v>
      </c>
      <c r="AD32" s="351"/>
      <c r="AE32" s="351"/>
      <c r="AF32" s="352"/>
      <c r="AG32" s="357" t="e">
        <f>AB33/AB34-AB32</f>
        <v>#DIV/0!</v>
      </c>
      <c r="AH32" s="357" t="e">
        <f>AC33/AC34-AC32</f>
        <v>#DIV/0!</v>
      </c>
    </row>
    <row r="33" spans="1:34" x14ac:dyDescent="0.2">
      <c r="B33" s="683" t="s">
        <v>391</v>
      </c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5"/>
      <c r="X33" s="750">
        <v>6641</v>
      </c>
      <c r="Y33" s="751"/>
      <c r="Z33" s="751"/>
      <c r="AA33" s="752"/>
      <c r="AB33" s="278"/>
      <c r="AC33" s="279"/>
      <c r="AD33" s="351"/>
      <c r="AE33" s="351"/>
      <c r="AF33" s="352"/>
      <c r="AG33" s="3"/>
    </row>
    <row r="34" spans="1:34" ht="12.75" customHeight="1" x14ac:dyDescent="0.2">
      <c r="B34" s="770" t="s">
        <v>392</v>
      </c>
      <c r="C34" s="771"/>
      <c r="D34" s="771"/>
      <c r="E34" s="771"/>
      <c r="F34" s="771"/>
      <c r="G34" s="771"/>
      <c r="H34" s="771"/>
      <c r="I34" s="771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71"/>
      <c r="U34" s="771"/>
      <c r="V34" s="771"/>
      <c r="W34" s="772"/>
      <c r="X34" s="788">
        <v>6642</v>
      </c>
      <c r="Y34" s="789"/>
      <c r="Z34" s="789"/>
      <c r="AA34" s="790"/>
      <c r="AB34" s="794"/>
      <c r="AC34" s="786"/>
      <c r="AD34" s="348"/>
      <c r="AE34" s="348"/>
      <c r="AF34" s="3"/>
      <c r="AG34" s="3"/>
    </row>
    <row r="35" spans="1:34" ht="13.5" thickBot="1" x14ac:dyDescent="0.25">
      <c r="B35" s="718" t="s">
        <v>393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20"/>
      <c r="X35" s="791"/>
      <c r="Y35" s="792"/>
      <c r="Z35" s="792"/>
      <c r="AA35" s="793"/>
      <c r="AB35" s="795"/>
      <c r="AC35" s="787"/>
      <c r="AD35" s="348"/>
      <c r="AE35" s="348"/>
      <c r="AF35" s="3"/>
      <c r="AG35" s="3"/>
    </row>
    <row r="36" spans="1:34" x14ac:dyDescent="0.2">
      <c r="A36" s="100" t="s">
        <v>106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</row>
    <row r="37" spans="1:34" x14ac:dyDescent="0.2"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">
      <c r="B39" s="431" t="s">
        <v>284</v>
      </c>
      <c r="C39" s="297"/>
      <c r="D39" s="297"/>
      <c r="E39" s="297"/>
      <c r="F39" s="297"/>
      <c r="G39" s="297"/>
      <c r="H39" s="297"/>
      <c r="I39" s="797"/>
      <c r="J39" s="797"/>
      <c r="K39" s="797"/>
      <c r="L39" s="797"/>
      <c r="M39" s="797"/>
      <c r="N39" s="297"/>
      <c r="O39" s="470" t="s">
        <v>285</v>
      </c>
      <c r="P39" s="470"/>
      <c r="Q39" s="470"/>
      <c r="R39" s="470"/>
      <c r="S39" s="470"/>
      <c r="T39" s="470"/>
      <c r="U39" s="470"/>
      <c r="V39" s="470"/>
      <c r="W39" s="10"/>
      <c r="X39" s="431" t="s">
        <v>286</v>
      </c>
      <c r="Y39" s="297"/>
      <c r="AA39" s="3"/>
      <c r="AB39" s="297"/>
      <c r="AC39" s="359" t="s">
        <v>287</v>
      </c>
      <c r="AD39" s="798"/>
      <c r="AE39" s="798"/>
      <c r="AF39" s="798"/>
      <c r="AG39" s="10"/>
      <c r="AH39" s="10"/>
    </row>
    <row r="40" spans="1:34" x14ac:dyDescent="0.2">
      <c r="B40" s="360"/>
      <c r="C40" s="360"/>
      <c r="D40" s="360"/>
      <c r="E40" s="360"/>
      <c r="F40" s="360"/>
      <c r="G40" s="360"/>
      <c r="H40" s="360"/>
      <c r="I40" s="799" t="s">
        <v>288</v>
      </c>
      <c r="J40" s="799"/>
      <c r="K40" s="799"/>
      <c r="L40" s="799"/>
      <c r="M40" s="799"/>
      <c r="N40" s="360"/>
      <c r="O40" s="454" t="s">
        <v>289</v>
      </c>
      <c r="P40" s="454"/>
      <c r="Q40" s="454"/>
      <c r="R40" s="454"/>
      <c r="S40" s="454"/>
      <c r="T40" s="454"/>
      <c r="U40" s="454"/>
      <c r="V40" s="454"/>
      <c r="W40" s="6"/>
      <c r="X40" s="6"/>
      <c r="Y40" s="360"/>
      <c r="Z40" s="360"/>
      <c r="AA40" s="360"/>
      <c r="AB40" s="360"/>
      <c r="AC40" s="8"/>
      <c r="AD40" s="800"/>
      <c r="AE40" s="800"/>
      <c r="AF40" s="800"/>
      <c r="AG40" s="6"/>
      <c r="AH40" s="6"/>
    </row>
    <row r="41" spans="1:34" x14ac:dyDescent="0.2"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8"/>
      <c r="P41" s="8"/>
      <c r="Q41" s="8"/>
      <c r="R41" s="8"/>
      <c r="S41" s="8"/>
      <c r="T41" s="8"/>
      <c r="U41" s="8"/>
      <c r="V41" s="8"/>
      <c r="W41" s="6"/>
      <c r="X41" s="6"/>
      <c r="Y41" s="360"/>
      <c r="Z41" s="360"/>
      <c r="AA41" s="360"/>
      <c r="AB41" s="360"/>
      <c r="AC41" s="8"/>
      <c r="AD41" s="8"/>
      <c r="AE41" s="8"/>
      <c r="AF41" s="8"/>
      <c r="AG41" s="6"/>
      <c r="AH41" s="6"/>
    </row>
    <row r="42" spans="1:34" x14ac:dyDescent="0.2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1:34" x14ac:dyDescent="0.2">
      <c r="B43" s="275" t="s">
        <v>0</v>
      </c>
      <c r="C43" s="470">
        <v>27</v>
      </c>
      <c r="D43" s="470"/>
      <c r="E43" s="297" t="s">
        <v>1</v>
      </c>
      <c r="F43" s="470" t="s">
        <v>290</v>
      </c>
      <c r="G43" s="470"/>
      <c r="H43" s="470"/>
      <c r="I43" s="470"/>
      <c r="J43" s="470"/>
      <c r="K43" s="470"/>
      <c r="L43" s="470"/>
      <c r="M43" s="470"/>
      <c r="N43" s="801" t="s">
        <v>2</v>
      </c>
      <c r="O43" s="801"/>
      <c r="P43" s="473" t="s">
        <v>123</v>
      </c>
      <c r="Q43" s="473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</row>
    <row r="44" spans="1:34" x14ac:dyDescent="0.2">
      <c r="B44" s="275"/>
      <c r="C44" s="90"/>
      <c r="D44" s="90"/>
      <c r="E44" s="297"/>
      <c r="F44" s="90"/>
      <c r="G44" s="90"/>
      <c r="H44" s="90"/>
      <c r="I44" s="90"/>
      <c r="J44" s="90"/>
      <c r="K44" s="90"/>
      <c r="L44" s="90"/>
      <c r="M44" s="90"/>
      <c r="N44" s="361"/>
      <c r="O44" s="361"/>
      <c r="P44" s="91"/>
      <c r="Q44" s="91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</row>
    <row r="45" spans="1:34" s="108" customFormat="1" ht="11.25" x14ac:dyDescent="0.2">
      <c r="A45" s="107"/>
      <c r="C45" s="429" t="s">
        <v>295</v>
      </c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</row>
    <row r="46" spans="1:34" s="108" customFormat="1" ht="11.25" x14ac:dyDescent="0.2">
      <c r="A46" s="107"/>
      <c r="C46" s="802" t="s">
        <v>346</v>
      </c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802"/>
      <c r="Z46" s="802"/>
      <c r="AA46" s="802"/>
      <c r="AB46" s="802"/>
      <c r="AC46" s="802"/>
    </row>
    <row r="47" spans="1:34" s="363" customFormat="1" ht="33" customHeight="1" x14ac:dyDescent="0.2">
      <c r="A47" s="362"/>
      <c r="C47" s="796" t="s">
        <v>394</v>
      </c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796"/>
      <c r="Z47" s="796"/>
      <c r="AA47" s="796"/>
      <c r="AB47" s="796"/>
      <c r="AC47" s="796"/>
    </row>
  </sheetData>
  <sheetProtection formatCells="0" formatColumns="0" autoFilter="0"/>
  <mergeCells count="83"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B21:W21"/>
    <mergeCell ref="X21:AA21"/>
    <mergeCell ref="B22:W22"/>
    <mergeCell ref="X22:AA22"/>
    <mergeCell ref="B23:W23"/>
    <mergeCell ref="X23:AA24"/>
    <mergeCell ref="B17:W17"/>
    <mergeCell ref="X17:AA18"/>
    <mergeCell ref="AB17:AB18"/>
    <mergeCell ref="AC17:AC18"/>
    <mergeCell ref="B18:W18"/>
    <mergeCell ref="B19:W19"/>
    <mergeCell ref="X19:AA20"/>
    <mergeCell ref="AB19:AB20"/>
    <mergeCell ref="AC19:AC20"/>
    <mergeCell ref="B20:W20"/>
    <mergeCell ref="AC15:AC16"/>
    <mergeCell ref="B16:W16"/>
    <mergeCell ref="B10:W10"/>
    <mergeCell ref="X10:AA10"/>
    <mergeCell ref="B11:W11"/>
    <mergeCell ref="X11:AA13"/>
    <mergeCell ref="AB11:AB13"/>
    <mergeCell ref="AC11:AC13"/>
    <mergeCell ref="B12:W12"/>
    <mergeCell ref="B13:W13"/>
    <mergeCell ref="B14:W14"/>
    <mergeCell ref="X14:AA14"/>
    <mergeCell ref="B15:W15"/>
    <mergeCell ref="X15:AA16"/>
    <mergeCell ref="AB15:AB16"/>
    <mergeCell ref="B7:W7"/>
    <mergeCell ref="X7:AA7"/>
    <mergeCell ref="B8:W8"/>
    <mergeCell ref="X8:AA8"/>
    <mergeCell ref="B9:W9"/>
    <mergeCell ref="X9:AA9"/>
    <mergeCell ref="B3:AF3"/>
    <mergeCell ref="B5:AA5"/>
    <mergeCell ref="AB5:AB6"/>
    <mergeCell ref="AC5:AC6"/>
    <mergeCell ref="AG5:AH5"/>
    <mergeCell ref="B6:W6"/>
    <mergeCell ref="X6:AA6"/>
  </mergeCells>
  <pageMargins left="0.75" right="0.7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="80" zoomScaleNormal="80" zoomScaleSheetLayoutView="100" workbookViewId="0">
      <selection activeCell="E4" sqref="E4"/>
    </sheetView>
  </sheetViews>
  <sheetFormatPr defaultColWidth="9.140625" defaultRowHeight="12.75" x14ac:dyDescent="0.2"/>
  <cols>
    <col min="1" max="1" width="13.42578125" style="100" hidden="1" customWidth="1"/>
    <col min="2" max="2" width="45.140625" style="104" customWidth="1"/>
    <col min="3" max="3" width="9.140625" style="104"/>
    <col min="4" max="4" width="16.85546875" style="104" customWidth="1"/>
    <col min="5" max="5" width="18.140625" style="104" customWidth="1"/>
    <col min="6" max="6" width="1.5703125" style="104" customWidth="1"/>
    <col min="7" max="7" width="16.28515625" style="104" hidden="1" customWidth="1"/>
    <col min="8" max="8" width="15.7109375" style="104" hidden="1" customWidth="1"/>
    <col min="9" max="9" width="2.140625" style="104" hidden="1" customWidth="1"/>
    <col min="10" max="10" width="13.85546875" style="104" customWidth="1"/>
    <col min="11" max="11" width="11" style="104" customWidth="1"/>
    <col min="12" max="33" width="1.7109375" style="104" customWidth="1"/>
    <col min="34" max="16384" width="9.140625" style="104"/>
  </cols>
  <sheetData>
    <row r="1" spans="1:11" ht="15" customHeight="1" x14ac:dyDescent="0.2">
      <c r="B1" s="112"/>
      <c r="C1" s="112"/>
      <c r="D1" s="112"/>
      <c r="E1" s="112"/>
    </row>
    <row r="2" spans="1:11" ht="15" customHeight="1" x14ac:dyDescent="0.25">
      <c r="B2" s="804" t="s">
        <v>395</v>
      </c>
      <c r="C2" s="804"/>
      <c r="D2" s="804"/>
      <c r="E2" s="804"/>
    </row>
    <row r="3" spans="1:11" ht="15" customHeight="1" thickBot="1" x14ac:dyDescent="0.3">
      <c r="B3" s="198"/>
      <c r="C3" s="198"/>
      <c r="D3" s="198"/>
      <c r="E3" s="198"/>
      <c r="G3" s="700" t="s">
        <v>347</v>
      </c>
      <c r="H3" s="700"/>
    </row>
    <row r="4" spans="1:11" ht="40.5" customHeight="1" x14ac:dyDescent="0.2">
      <c r="B4" s="141" t="s">
        <v>192</v>
      </c>
      <c r="C4" s="138" t="s">
        <v>304</v>
      </c>
      <c r="D4" s="138" t="s">
        <v>530</v>
      </c>
      <c r="E4" s="199" t="s">
        <v>531</v>
      </c>
      <c r="G4" s="105" t="s">
        <v>348</v>
      </c>
      <c r="H4" s="106" t="s">
        <v>349</v>
      </c>
    </row>
    <row r="5" spans="1:11" s="108" customFormat="1" ht="13.5" customHeight="1" thickBot="1" x14ac:dyDescent="0.25">
      <c r="A5" s="107"/>
      <c r="B5" s="200">
        <v>1</v>
      </c>
      <c r="C5" s="201">
        <v>2</v>
      </c>
      <c r="D5" s="202">
        <v>3</v>
      </c>
      <c r="E5" s="203">
        <v>4</v>
      </c>
      <c r="G5" s="109"/>
      <c r="H5" s="109"/>
      <c r="I5" s="104"/>
    </row>
    <row r="6" spans="1:11" ht="29.25" customHeight="1" x14ac:dyDescent="0.2">
      <c r="A6" s="100" t="s">
        <v>105</v>
      </c>
      <c r="B6" s="204" t="s">
        <v>396</v>
      </c>
      <c r="C6" s="205">
        <v>6710</v>
      </c>
      <c r="D6" s="266">
        <f>SUM(D7:D10)</f>
        <v>1788581</v>
      </c>
      <c r="E6" s="206">
        <f>SUM(E7:E10)</f>
        <v>3913262</v>
      </c>
      <c r="G6" s="37">
        <f>D6-'F2'!BT49</f>
        <v>0</v>
      </c>
      <c r="H6" s="37">
        <f>E6-'F2'!BU49</f>
        <v>0</v>
      </c>
      <c r="I6" s="108"/>
      <c r="J6" s="112"/>
      <c r="K6" s="112"/>
    </row>
    <row r="7" spans="1:11" ht="15" customHeight="1" x14ac:dyDescent="0.2">
      <c r="B7" s="207" t="s">
        <v>397</v>
      </c>
      <c r="C7" s="803">
        <v>67101</v>
      </c>
      <c r="D7" s="809">
        <v>1788581</v>
      </c>
      <c r="E7" s="805">
        <v>3913262</v>
      </c>
      <c r="G7" s="111"/>
    </row>
    <row r="8" spans="1:11" ht="15" customHeight="1" x14ac:dyDescent="0.2">
      <c r="B8" s="208">
        <v>0.2</v>
      </c>
      <c r="C8" s="803"/>
      <c r="D8" s="810"/>
      <c r="E8" s="806"/>
      <c r="G8" s="111"/>
    </row>
    <row r="9" spans="1:11" ht="15" customHeight="1" x14ac:dyDescent="0.2">
      <c r="B9" s="209" t="s">
        <v>398</v>
      </c>
      <c r="C9" s="210">
        <v>67102</v>
      </c>
      <c r="D9" s="257"/>
      <c r="E9" s="211"/>
    </row>
    <row r="10" spans="1:11" ht="15" customHeight="1" x14ac:dyDescent="0.2">
      <c r="B10" s="212" t="s">
        <v>399</v>
      </c>
      <c r="C10" s="210">
        <v>67103</v>
      </c>
      <c r="D10" s="257"/>
      <c r="E10" s="211"/>
    </row>
    <row r="11" spans="1:11" ht="15" customHeight="1" x14ac:dyDescent="0.2">
      <c r="B11" s="143" t="s">
        <v>400</v>
      </c>
      <c r="C11" s="210">
        <v>6711</v>
      </c>
      <c r="D11" s="257">
        <v>2602255</v>
      </c>
      <c r="E11" s="252">
        <v>4939703</v>
      </c>
    </row>
    <row r="12" spans="1:11" ht="24" customHeight="1" x14ac:dyDescent="0.2">
      <c r="B12" s="212" t="s">
        <v>401</v>
      </c>
      <c r="C12" s="210">
        <v>67111</v>
      </c>
      <c r="D12" s="257">
        <v>-418089</v>
      </c>
      <c r="E12" s="252">
        <v>-378561</v>
      </c>
    </row>
    <row r="13" spans="1:11" ht="15" customHeight="1" x14ac:dyDescent="0.2">
      <c r="B13" s="143" t="s">
        <v>402</v>
      </c>
      <c r="C13" s="210">
        <v>6712</v>
      </c>
      <c r="D13" s="257">
        <v>2146685</v>
      </c>
      <c r="E13" s="252">
        <v>-8336</v>
      </c>
    </row>
    <row r="14" spans="1:11" ht="15" customHeight="1" x14ac:dyDescent="0.2">
      <c r="B14" s="143" t="s">
        <v>403</v>
      </c>
      <c r="C14" s="210">
        <v>6713</v>
      </c>
      <c r="D14" s="257">
        <v>-1418518</v>
      </c>
      <c r="E14" s="252">
        <v>-1843053</v>
      </c>
    </row>
    <row r="15" spans="1:11" ht="15" customHeight="1" x14ac:dyDescent="0.2">
      <c r="B15" s="143" t="s">
        <v>404</v>
      </c>
      <c r="C15" s="210">
        <v>6714</v>
      </c>
      <c r="D15" s="250">
        <f>D6+D11+D13+D14</f>
        <v>5119003</v>
      </c>
      <c r="E15" s="249">
        <f>E6+E11+E13+E14</f>
        <v>7001576</v>
      </c>
    </row>
    <row r="16" spans="1:11" ht="15" customHeight="1" x14ac:dyDescent="0.2">
      <c r="B16" s="213" t="s">
        <v>405</v>
      </c>
      <c r="C16" s="210">
        <v>6720</v>
      </c>
      <c r="D16" s="250">
        <v>1023800</v>
      </c>
      <c r="E16" s="249">
        <f>E17+E25</f>
        <v>863966</v>
      </c>
    </row>
    <row r="17" spans="1:10" ht="15" customHeight="1" x14ac:dyDescent="0.2">
      <c r="B17" s="143" t="s">
        <v>406</v>
      </c>
      <c r="C17" s="210">
        <v>6721</v>
      </c>
      <c r="D17" s="250">
        <v>357716</v>
      </c>
      <c r="E17" s="249">
        <v>782652</v>
      </c>
    </row>
    <row r="18" spans="1:10" ht="15" customHeight="1" x14ac:dyDescent="0.2">
      <c r="B18" s="143" t="s">
        <v>407</v>
      </c>
      <c r="C18" s="210">
        <v>6722</v>
      </c>
      <c r="D18" s="250">
        <f>'F2'!BT51</f>
        <v>520451</v>
      </c>
      <c r="E18" s="249">
        <f>'F2'!BU51</f>
        <v>987941</v>
      </c>
    </row>
    <row r="19" spans="1:10" ht="24" customHeight="1" x14ac:dyDescent="0.2">
      <c r="B19" s="212" t="s">
        <v>408</v>
      </c>
      <c r="C19" s="210">
        <v>67221</v>
      </c>
      <c r="D19" s="257">
        <f>-83618</f>
        <v>-83618</v>
      </c>
      <c r="E19" s="252">
        <v>-75712</v>
      </c>
    </row>
    <row r="20" spans="1:10" ht="15" customHeight="1" x14ac:dyDescent="0.2">
      <c r="B20" s="142" t="s">
        <v>409</v>
      </c>
      <c r="C20" s="210">
        <v>6723</v>
      </c>
      <c r="D20" s="250">
        <f>D21+D23</f>
        <v>145633</v>
      </c>
      <c r="E20" s="249">
        <f>E21+E23</f>
        <v>-370278</v>
      </c>
    </row>
    <row r="21" spans="1:10" ht="15" customHeight="1" x14ac:dyDescent="0.2">
      <c r="B21" s="207" t="s">
        <v>365</v>
      </c>
      <c r="C21" s="803">
        <v>67231</v>
      </c>
      <c r="D21" s="811">
        <f>'F2'!BT53</f>
        <v>429337</v>
      </c>
      <c r="E21" s="807">
        <f>'F2'!BU53</f>
        <v>-1667</v>
      </c>
    </row>
    <row r="22" spans="1:10" ht="15" customHeight="1" x14ac:dyDescent="0.2">
      <c r="B22" s="208" t="s">
        <v>410</v>
      </c>
      <c r="C22" s="803"/>
      <c r="D22" s="812"/>
      <c r="E22" s="808"/>
      <c r="G22" s="50"/>
      <c r="H22" s="50"/>
    </row>
    <row r="23" spans="1:10" ht="24" customHeight="1" x14ac:dyDescent="0.2">
      <c r="B23" s="208" t="s">
        <v>411</v>
      </c>
      <c r="C23" s="210">
        <v>67232</v>
      </c>
      <c r="D23" s="250">
        <f>'F2'!BT52</f>
        <v>-283704</v>
      </c>
      <c r="E23" s="249">
        <f>'F2'!BU52</f>
        <v>-368611</v>
      </c>
      <c r="G23" s="111"/>
      <c r="H23" s="111"/>
      <c r="I23" s="50"/>
      <c r="J23" s="50"/>
    </row>
    <row r="24" spans="1:10" ht="15" customHeight="1" x14ac:dyDescent="0.2">
      <c r="B24" s="143" t="s">
        <v>412</v>
      </c>
      <c r="C24" s="210">
        <v>6724</v>
      </c>
      <c r="D24" s="257">
        <f>'F2'!BT50</f>
        <v>-1023800</v>
      </c>
      <c r="E24" s="252">
        <f>'F2'!BU50</f>
        <v>-1400315</v>
      </c>
      <c r="G24" s="37">
        <f>D17+D18+D21+D23+D24</f>
        <v>0</v>
      </c>
      <c r="H24" s="37">
        <f>E17+E18+E21+E23+E24</f>
        <v>0</v>
      </c>
      <c r="I24" s="115"/>
      <c r="J24" s="50"/>
    </row>
    <row r="25" spans="1:10" ht="24" customHeight="1" x14ac:dyDescent="0.2">
      <c r="B25" s="143" t="s">
        <v>413</v>
      </c>
      <c r="C25" s="210">
        <v>6725</v>
      </c>
      <c r="D25" s="257">
        <v>46305</v>
      </c>
      <c r="E25" s="211">
        <v>81314</v>
      </c>
      <c r="G25" s="50"/>
      <c r="H25" s="50"/>
      <c r="I25" s="50"/>
      <c r="J25" s="50"/>
    </row>
    <row r="26" spans="1:10" ht="15" customHeight="1" x14ac:dyDescent="0.2">
      <c r="B26" s="213" t="s">
        <v>414</v>
      </c>
      <c r="C26" s="210">
        <v>6730</v>
      </c>
      <c r="D26" s="257">
        <v>-2177</v>
      </c>
      <c r="E26" s="211">
        <v>2569</v>
      </c>
      <c r="G26" s="50"/>
      <c r="H26" s="50"/>
      <c r="I26" s="50"/>
      <c r="J26" s="50"/>
    </row>
    <row r="27" spans="1:10" ht="15" customHeight="1" x14ac:dyDescent="0.2">
      <c r="B27" s="214" t="s">
        <v>415</v>
      </c>
      <c r="C27" s="210">
        <v>6731</v>
      </c>
      <c r="D27" s="257"/>
      <c r="E27" s="211"/>
      <c r="G27" s="50"/>
      <c r="H27" s="50"/>
      <c r="I27" s="50"/>
      <c r="J27" s="50"/>
    </row>
    <row r="28" spans="1:10" ht="15" customHeight="1" thickBot="1" x14ac:dyDescent="0.25">
      <c r="A28" s="100" t="s">
        <v>106</v>
      </c>
      <c r="B28" s="215" t="s">
        <v>416</v>
      </c>
      <c r="C28" s="216">
        <v>6740</v>
      </c>
      <c r="D28" s="265">
        <f>D6+D20+D24+D25+D26+D19</f>
        <v>870924</v>
      </c>
      <c r="E28" s="217">
        <f>E6+E20+E24+E25+E26+E19</f>
        <v>2150840</v>
      </c>
      <c r="G28" s="37">
        <f>'F2'!BT55-'2.3.'!D28</f>
        <v>0</v>
      </c>
      <c r="H28" s="37">
        <f>'F2'!BU55-'2.3.'!E28</f>
        <v>0</v>
      </c>
      <c r="I28" s="50"/>
      <c r="J28" s="50"/>
    </row>
    <row r="29" spans="1:10" ht="15" customHeight="1" x14ac:dyDescent="0.2">
      <c r="B29" s="218"/>
      <c r="C29" s="219"/>
      <c r="D29" s="219"/>
      <c r="E29" s="220"/>
      <c r="G29" s="111"/>
      <c r="H29" s="111"/>
      <c r="I29" s="50"/>
      <c r="J29" s="50"/>
    </row>
    <row r="30" spans="1:10" ht="15" customHeight="1" x14ac:dyDescent="0.2">
      <c r="B30" s="218"/>
      <c r="C30" s="219"/>
      <c r="D30" s="219"/>
      <c r="E30" s="220"/>
      <c r="G30" s="50"/>
      <c r="H30" s="50"/>
      <c r="I30" s="115"/>
      <c r="J30" s="50"/>
    </row>
    <row r="31" spans="1:10" ht="15" customHeight="1" x14ac:dyDescent="0.2">
      <c r="B31" s="139" t="s">
        <v>284</v>
      </c>
      <c r="C31" s="221"/>
      <c r="D31" s="219"/>
      <c r="E31" s="222" t="s">
        <v>285</v>
      </c>
      <c r="G31" s="50"/>
      <c r="H31" s="50"/>
      <c r="I31" s="50"/>
      <c r="J31" s="50"/>
    </row>
    <row r="32" spans="1:10" ht="15" customHeight="1" x14ac:dyDescent="0.2">
      <c r="B32" s="218"/>
      <c r="C32" s="223" t="s">
        <v>288</v>
      </c>
      <c r="D32" s="120"/>
      <c r="E32" s="120" t="s">
        <v>289</v>
      </c>
      <c r="G32" s="50"/>
      <c r="H32" s="50"/>
      <c r="I32" s="50"/>
      <c r="J32" s="50"/>
    </row>
    <row r="33" spans="1:50" x14ac:dyDescent="0.2">
      <c r="B33" s="112"/>
      <c r="C33" s="112"/>
      <c r="D33" s="112"/>
      <c r="E33" s="112"/>
      <c r="G33" s="50"/>
      <c r="H33" s="50"/>
      <c r="I33" s="50"/>
      <c r="J33" s="50"/>
    </row>
    <row r="34" spans="1:50" ht="15" customHeight="1" x14ac:dyDescent="0.2">
      <c r="B34" s="224" t="s">
        <v>286</v>
      </c>
      <c r="C34" s="221"/>
      <c r="D34" s="219"/>
      <c r="E34" s="222" t="s">
        <v>287</v>
      </c>
      <c r="G34" s="50"/>
      <c r="H34" s="50"/>
      <c r="I34" s="50"/>
      <c r="J34" s="50"/>
    </row>
    <row r="35" spans="1:50" x14ac:dyDescent="0.2">
      <c r="B35" s="112"/>
      <c r="C35" s="223" t="s">
        <v>288</v>
      </c>
      <c r="D35" s="120"/>
      <c r="E35" s="120" t="s">
        <v>289</v>
      </c>
      <c r="G35" s="50"/>
      <c r="H35" s="50"/>
      <c r="I35" s="50"/>
      <c r="J35" s="50"/>
    </row>
    <row r="36" spans="1:50" x14ac:dyDescent="0.2">
      <c r="B36" s="112"/>
      <c r="C36" s="112"/>
      <c r="D36" s="112"/>
      <c r="E36" s="112"/>
      <c r="G36" s="50"/>
      <c r="H36" s="50"/>
      <c r="I36" s="50"/>
      <c r="J36" s="50"/>
    </row>
    <row r="37" spans="1:50" x14ac:dyDescent="0.2">
      <c r="C37" s="116"/>
      <c r="G37" s="111"/>
      <c r="H37" s="111"/>
      <c r="I37" s="50"/>
      <c r="J37" s="50"/>
    </row>
    <row r="38" spans="1:50" x14ac:dyDescent="0.2">
      <c r="G38" s="113"/>
      <c r="H38" s="113"/>
      <c r="I38" s="115"/>
      <c r="J38" s="50"/>
    </row>
    <row r="39" spans="1:50" s="108" customFormat="1" ht="15" customHeight="1" x14ac:dyDescent="0.2">
      <c r="A39" s="107"/>
      <c r="B39" s="433" t="s">
        <v>295</v>
      </c>
      <c r="C39" s="433"/>
      <c r="D39" s="43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</row>
    <row r="40" spans="1:50" s="108" customFormat="1" ht="15" customHeight="1" x14ac:dyDescent="0.2">
      <c r="A40" s="107"/>
      <c r="B40" s="433" t="s">
        <v>346</v>
      </c>
      <c r="C40" s="433"/>
      <c r="D40" s="433"/>
      <c r="E40" s="113"/>
      <c r="F40" s="113"/>
      <c r="G40" s="112"/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</row>
    <row r="41" spans="1:50" x14ac:dyDescent="0.2">
      <c r="G41" s="112"/>
      <c r="H41" s="112"/>
      <c r="I41" s="112"/>
    </row>
    <row r="42" spans="1:50" x14ac:dyDescent="0.2">
      <c r="G42" s="112"/>
      <c r="H42" s="112"/>
      <c r="I42" s="112"/>
    </row>
    <row r="43" spans="1:50" x14ac:dyDescent="0.2">
      <c r="G43" s="112"/>
      <c r="H43" s="112"/>
      <c r="I43" s="112"/>
    </row>
    <row r="44" spans="1:50" x14ac:dyDescent="0.2">
      <c r="I44" s="112"/>
    </row>
    <row r="45" spans="1:50" x14ac:dyDescent="0.2">
      <c r="G45" s="108"/>
      <c r="H45" s="108"/>
    </row>
    <row r="46" spans="1:50" x14ac:dyDescent="0.2">
      <c r="I46" s="108"/>
    </row>
    <row r="49" spans="7:9" x14ac:dyDescent="0.2">
      <c r="G49" s="3"/>
    </row>
    <row r="52" spans="7:9" x14ac:dyDescent="0.2">
      <c r="G52" s="114"/>
    </row>
    <row r="53" spans="7:9" x14ac:dyDescent="0.2">
      <c r="G53" s="41"/>
    </row>
    <row r="57" spans="7:9" x14ac:dyDescent="0.2">
      <c r="G57" s="108"/>
      <c r="H57" s="108"/>
    </row>
    <row r="58" spans="7:9" x14ac:dyDescent="0.2">
      <c r="G58" s="108"/>
      <c r="H58" s="108"/>
      <c r="I58" s="108"/>
    </row>
    <row r="59" spans="7:9" x14ac:dyDescent="0.2">
      <c r="I59" s="108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9"/>
  <sheetViews>
    <sheetView topLeftCell="B1" zoomScale="115" zoomScaleNormal="115" zoomScaleSheetLayoutView="100" workbookViewId="0">
      <selection activeCell="E14" sqref="E14:H14"/>
    </sheetView>
  </sheetViews>
  <sheetFormatPr defaultColWidth="0.85546875" defaultRowHeight="12.75" x14ac:dyDescent="0.2"/>
  <cols>
    <col min="1" max="1" width="6.140625" style="23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5" customFormat="1" ht="12" x14ac:dyDescent="0.2">
      <c r="A1" s="57"/>
      <c r="B1" s="10"/>
      <c r="C1" s="280"/>
      <c r="D1" s="280"/>
      <c r="E1" s="280"/>
      <c r="F1" s="280"/>
      <c r="G1" s="280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0"/>
      <c r="W1" s="280"/>
      <c r="X1" s="280"/>
      <c r="Y1" s="280"/>
      <c r="Z1" s="280"/>
      <c r="AA1" s="280"/>
      <c r="AB1" s="10"/>
      <c r="AC1" s="282"/>
      <c r="AD1" s="282"/>
      <c r="AE1" s="282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280"/>
      <c r="AQ1" s="91"/>
      <c r="AR1" s="91"/>
      <c r="AS1" s="91"/>
      <c r="AT1" s="91"/>
      <c r="AU1" s="76"/>
      <c r="AV1" s="90"/>
      <c r="AW1" s="90"/>
    </row>
    <row r="2" spans="1:49" s="5" customFormat="1" ht="15" x14ac:dyDescent="0.25">
      <c r="A2" s="57"/>
      <c r="B2" s="815" t="s">
        <v>417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15"/>
      <c r="AW2" s="815"/>
    </row>
    <row r="3" spans="1:49" s="5" customFormat="1" ht="12" x14ac:dyDescent="0.2">
      <c r="A3" s="57"/>
      <c r="B3" s="1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10"/>
      <c r="AC3" s="282"/>
      <c r="AD3" s="282"/>
      <c r="AE3" s="282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280"/>
      <c r="AQ3" s="91"/>
      <c r="AR3" s="91"/>
      <c r="AS3" s="91"/>
      <c r="AT3" s="91"/>
      <c r="AV3" s="90"/>
      <c r="AW3" s="283"/>
    </row>
    <row r="4" spans="1:49" s="5" customFormat="1" x14ac:dyDescent="0.2">
      <c r="A4" s="57"/>
      <c r="B4" s="816" t="s">
        <v>192</v>
      </c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8"/>
      <c r="AT4" s="816" t="s">
        <v>304</v>
      </c>
      <c r="AU4" s="284" t="s">
        <v>293</v>
      </c>
      <c r="AV4" s="284" t="s">
        <v>294</v>
      </c>
      <c r="AW4" s="285" t="s">
        <v>294</v>
      </c>
    </row>
    <row r="5" spans="1:49" s="5" customFormat="1" x14ac:dyDescent="0.2">
      <c r="A5" s="57"/>
      <c r="B5" s="819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820"/>
      <c r="AT5" s="819"/>
      <c r="AU5" s="286">
        <v>2015</v>
      </c>
      <c r="AV5" s="286">
        <v>2014</v>
      </c>
      <c r="AW5" s="287">
        <v>2013</v>
      </c>
    </row>
    <row r="6" spans="1:49" s="5" customFormat="1" ht="12.75" customHeight="1" thickBot="1" x14ac:dyDescent="0.25">
      <c r="A6" s="57"/>
      <c r="B6" s="821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822"/>
      <c r="AM6" s="822"/>
      <c r="AN6" s="822"/>
      <c r="AO6" s="822"/>
      <c r="AP6" s="822"/>
      <c r="AQ6" s="822"/>
      <c r="AR6" s="822"/>
      <c r="AS6" s="823"/>
      <c r="AT6" s="821"/>
      <c r="AU6" s="288"/>
      <c r="AV6" s="288"/>
      <c r="AW6" s="289"/>
    </row>
    <row r="7" spans="1:49" s="292" customFormat="1" ht="27" customHeight="1" thickBot="1" x14ac:dyDescent="0.25">
      <c r="A7" s="290"/>
      <c r="B7" s="291"/>
      <c r="C7" s="824" t="s">
        <v>418</v>
      </c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337">
        <v>3600</v>
      </c>
      <c r="AU7" s="395">
        <f>'3.4.'!BU33</f>
        <v>56275091</v>
      </c>
      <c r="AV7" s="338">
        <f>'3.4.'!BV33</f>
        <v>56231925</v>
      </c>
      <c r="AW7" s="339">
        <f>'3.4.'!BW33</f>
        <v>52976376</v>
      </c>
    </row>
    <row r="8" spans="1:49" s="5" customFormat="1" ht="12" x14ac:dyDescent="0.2">
      <c r="A8" s="57"/>
      <c r="B8" s="1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10"/>
      <c r="AC8" s="282"/>
      <c r="AD8" s="282"/>
      <c r="AE8" s="28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280"/>
      <c r="AQ8" s="91"/>
      <c r="AR8" s="91"/>
      <c r="AS8" s="91"/>
      <c r="AT8" s="91"/>
      <c r="AU8" s="76"/>
      <c r="AV8" s="90"/>
      <c r="AW8" s="90"/>
    </row>
    <row r="9" spans="1:49" s="3" customFormat="1" ht="11.25" customHeight="1" x14ac:dyDescent="0.2">
      <c r="A9" s="26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</row>
    <row r="10" spans="1:49" s="292" customFormat="1" x14ac:dyDescent="0.2">
      <c r="A10" s="290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5"/>
    </row>
    <row r="11" spans="1:49" s="260" customFormat="1" ht="12" x14ac:dyDescent="0.2">
      <c r="A11" s="25"/>
      <c r="B11" s="422" t="s">
        <v>284</v>
      </c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F11" s="470" t="s">
        <v>285</v>
      </c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261"/>
      <c r="AW11" s="423" t="s">
        <v>287</v>
      </c>
    </row>
    <row r="12" spans="1:49" s="87" customFormat="1" ht="9.75" x14ac:dyDescent="0.2">
      <c r="A12" s="86"/>
      <c r="P12" s="813" t="s">
        <v>288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F12" s="813" t="s">
        <v>289</v>
      </c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430" t="s">
        <v>288</v>
      </c>
      <c r="AW12" s="296"/>
    </row>
    <row r="13" spans="1:49" ht="6" customHeight="1" x14ac:dyDescent="0.2"/>
    <row r="14" spans="1:49" s="260" customFormat="1" ht="12.75" customHeight="1" x14ac:dyDescent="0.2">
      <c r="A14" s="25"/>
      <c r="C14" s="467" t="s">
        <v>6</v>
      </c>
      <c r="D14" s="467"/>
      <c r="E14" s="468" t="s">
        <v>541</v>
      </c>
      <c r="F14" s="468"/>
      <c r="G14" s="468"/>
      <c r="H14" s="468"/>
      <c r="I14" s="814" t="s">
        <v>6</v>
      </c>
      <c r="J14" s="814"/>
      <c r="K14" s="468" t="s">
        <v>290</v>
      </c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7">
        <v>20</v>
      </c>
      <c r="AC14" s="467"/>
      <c r="AD14" s="467"/>
      <c r="AE14" s="467"/>
      <c r="AF14" s="473" t="s">
        <v>123</v>
      </c>
      <c r="AG14" s="473"/>
      <c r="AH14" s="473"/>
      <c r="AI14" s="422" t="s">
        <v>230</v>
      </c>
      <c r="AQ14" s="5"/>
    </row>
    <row r="15" spans="1:49" ht="13.5" customHeight="1" x14ac:dyDescent="0.2"/>
    <row r="16" spans="1:49" ht="13.5" customHeight="1" x14ac:dyDescent="0.2"/>
    <row r="17" spans="1:50" s="3" customFormat="1" ht="11.25" customHeight="1" x14ac:dyDescent="0.2">
      <c r="A17" s="26"/>
      <c r="D17" s="450" t="s">
        <v>419</v>
      </c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</row>
    <row r="18" spans="1:50" s="3" customFormat="1" ht="11.25" customHeight="1" x14ac:dyDescent="0.2">
      <c r="A18" s="26"/>
      <c r="D18" s="450" t="s">
        <v>296</v>
      </c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</row>
    <row r="19" spans="1:50" s="3" customFormat="1" ht="11.25" customHeight="1" x14ac:dyDescent="0.2">
      <c r="A19" s="26"/>
      <c r="D19" s="450" t="s">
        <v>420</v>
      </c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</row>
  </sheetData>
  <sheetProtection formatCells="0" formatColumns="0" autoFilter="0"/>
  <mergeCells count="17">
    <mergeCell ref="B2:AW2"/>
    <mergeCell ref="B4:AS6"/>
    <mergeCell ref="AT4:AT6"/>
    <mergeCell ref="C7:AS7"/>
    <mergeCell ref="P11:AD11"/>
    <mergeCell ref="AF11:AU11"/>
    <mergeCell ref="D17:AX17"/>
    <mergeCell ref="D18:AX18"/>
    <mergeCell ref="D19:AX19"/>
    <mergeCell ref="P12:AD12"/>
    <mergeCell ref="AF12:AU12"/>
    <mergeCell ref="C14:D14"/>
    <mergeCell ref="E14:H14"/>
    <mergeCell ref="I14:J14"/>
    <mergeCell ref="K14:AA14"/>
    <mergeCell ref="AB14:AE14"/>
    <mergeCell ref="AF14:AH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29" zoomScaleNormal="100" zoomScaleSheetLayoutView="100" workbookViewId="0">
      <selection activeCell="AO42" sqref="AO42"/>
    </sheetView>
  </sheetViews>
  <sheetFormatPr defaultColWidth="0.85546875" defaultRowHeight="12.75" x14ac:dyDescent="0.2"/>
  <cols>
    <col min="1" max="1" width="9.42578125" style="69" hidden="1" customWidth="1"/>
    <col min="2" max="3" width="0.85546875" style="70"/>
    <col min="4" max="4" width="2" style="70" bestFit="1" customWidth="1"/>
    <col min="5" max="5" width="0.85546875" style="70"/>
    <col min="6" max="6" width="2.7109375" style="70" customWidth="1"/>
    <col min="7" max="28" width="0.85546875" style="70"/>
    <col min="29" max="29" width="1.5703125" style="70" customWidth="1"/>
    <col min="30" max="72" width="0.85546875" style="70"/>
    <col min="73" max="75" width="15.42578125" style="70" customWidth="1"/>
    <col min="76" max="76" width="3.7109375" style="70" customWidth="1"/>
    <col min="77" max="77" width="0.140625" style="70" customWidth="1"/>
    <col min="78" max="104" width="0.85546875" style="70" customWidth="1"/>
    <col min="105" max="16384" width="0.85546875" style="70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856" t="s">
        <v>421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856"/>
      <c r="AI3" s="856"/>
      <c r="AJ3" s="856"/>
      <c r="AK3" s="856"/>
      <c r="AL3" s="856"/>
      <c r="AM3" s="856"/>
      <c r="AN3" s="856"/>
      <c r="AO3" s="856"/>
      <c r="AP3" s="856"/>
      <c r="AQ3" s="856"/>
      <c r="AR3" s="856"/>
      <c r="AS3" s="856"/>
      <c r="AT3" s="856"/>
      <c r="AU3" s="856"/>
      <c r="AV3" s="856"/>
      <c r="AW3" s="856"/>
      <c r="AX3" s="856"/>
      <c r="AY3" s="856"/>
      <c r="AZ3" s="856"/>
      <c r="BA3" s="856"/>
      <c r="BB3" s="856"/>
      <c r="BC3" s="856"/>
      <c r="BD3" s="856"/>
      <c r="BE3" s="856"/>
      <c r="BF3" s="856"/>
      <c r="BG3" s="856"/>
      <c r="BH3" s="856"/>
      <c r="BI3" s="856"/>
      <c r="BJ3" s="856"/>
      <c r="BK3" s="856"/>
      <c r="BL3" s="856"/>
      <c r="BM3" s="856"/>
      <c r="BN3" s="856"/>
      <c r="BO3" s="856"/>
      <c r="BP3" s="856"/>
      <c r="BQ3" s="856"/>
      <c r="BR3" s="856"/>
      <c r="BS3" s="856"/>
      <c r="BT3" s="856"/>
      <c r="BU3" s="856"/>
      <c r="BV3" s="856"/>
      <c r="BW3" s="856"/>
    </row>
    <row r="4" spans="1:75" ht="15.75" customHeight="1" x14ac:dyDescent="0.2">
      <c r="B4" s="856" t="s">
        <v>422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6"/>
      <c r="AW4" s="856"/>
      <c r="AX4" s="856"/>
      <c r="AY4" s="856"/>
      <c r="AZ4" s="856"/>
      <c r="BA4" s="856"/>
      <c r="BB4" s="856"/>
      <c r="BC4" s="856"/>
      <c r="BD4" s="856"/>
      <c r="BE4" s="856"/>
      <c r="BF4" s="856"/>
      <c r="BG4" s="856"/>
      <c r="BH4" s="856"/>
      <c r="BI4" s="856"/>
      <c r="BJ4" s="856"/>
      <c r="BK4" s="856"/>
      <c r="BL4" s="856"/>
      <c r="BM4" s="856"/>
      <c r="BN4" s="856"/>
      <c r="BO4" s="856"/>
      <c r="BP4" s="856"/>
      <c r="BQ4" s="856"/>
      <c r="BR4" s="856"/>
      <c r="BS4" s="856"/>
      <c r="BT4" s="856"/>
      <c r="BU4" s="856"/>
      <c r="BV4" s="856"/>
      <c r="BW4" s="856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857" t="s">
        <v>192</v>
      </c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58"/>
      <c r="BA7" s="858"/>
      <c r="BB7" s="858"/>
      <c r="BC7" s="859"/>
      <c r="BD7" s="860" t="s">
        <v>449</v>
      </c>
      <c r="BE7" s="643"/>
      <c r="BF7" s="643"/>
      <c r="BG7" s="643"/>
      <c r="BH7" s="643"/>
      <c r="BI7" s="643"/>
      <c r="BJ7" s="643"/>
      <c r="BK7" s="643"/>
      <c r="BL7" s="643"/>
      <c r="BM7" s="643"/>
      <c r="BN7" s="643"/>
      <c r="BO7" s="643"/>
      <c r="BP7" s="643"/>
      <c r="BQ7" s="643"/>
      <c r="BR7" s="643"/>
      <c r="BS7" s="643"/>
      <c r="BT7" s="861"/>
      <c r="BU7" s="432" t="s">
        <v>532</v>
      </c>
      <c r="BV7" s="432" t="s">
        <v>533</v>
      </c>
      <c r="BW7" s="298" t="s">
        <v>534</v>
      </c>
    </row>
    <row r="8" spans="1:75" s="302" customFormat="1" ht="11.25" x14ac:dyDescent="0.2">
      <c r="A8" s="299"/>
      <c r="B8" s="862">
        <v>1</v>
      </c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  <c r="AR8" s="863"/>
      <c r="AS8" s="863"/>
      <c r="AT8" s="863"/>
      <c r="AU8" s="863"/>
      <c r="AV8" s="863"/>
      <c r="AW8" s="863"/>
      <c r="AX8" s="863"/>
      <c r="AY8" s="863"/>
      <c r="AZ8" s="863"/>
      <c r="BA8" s="863"/>
      <c r="BB8" s="863"/>
      <c r="BC8" s="864"/>
      <c r="BD8" s="865">
        <v>2</v>
      </c>
      <c r="BE8" s="863"/>
      <c r="BF8" s="863"/>
      <c r="BG8" s="863"/>
      <c r="BH8" s="863"/>
      <c r="BI8" s="863"/>
      <c r="BJ8" s="863"/>
      <c r="BK8" s="863"/>
      <c r="BL8" s="863"/>
      <c r="BM8" s="863"/>
      <c r="BN8" s="863"/>
      <c r="BO8" s="863"/>
      <c r="BP8" s="863"/>
      <c r="BQ8" s="863"/>
      <c r="BR8" s="863"/>
      <c r="BS8" s="863"/>
      <c r="BT8" s="864"/>
      <c r="BU8" s="300">
        <v>3</v>
      </c>
      <c r="BV8" s="300">
        <v>4</v>
      </c>
      <c r="BW8" s="301">
        <v>5</v>
      </c>
    </row>
    <row r="9" spans="1:75" x14ac:dyDescent="0.2">
      <c r="B9" s="303"/>
      <c r="C9" s="304" t="s">
        <v>125</v>
      </c>
      <c r="D9" s="305"/>
      <c r="E9" s="305"/>
      <c r="F9" s="306"/>
      <c r="G9" s="852" t="s">
        <v>424</v>
      </c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3"/>
      <c r="AS9" s="853"/>
      <c r="AT9" s="853"/>
      <c r="AU9" s="853"/>
      <c r="AV9" s="853"/>
      <c r="AW9" s="853"/>
      <c r="AX9" s="853"/>
      <c r="AY9" s="853"/>
      <c r="AZ9" s="853"/>
      <c r="BA9" s="853"/>
      <c r="BB9" s="853"/>
      <c r="BC9" s="854"/>
      <c r="BD9" s="839"/>
      <c r="BE9" s="839"/>
      <c r="BF9" s="839"/>
      <c r="BG9" s="839"/>
      <c r="BH9" s="839"/>
      <c r="BI9" s="839"/>
      <c r="BJ9" s="839"/>
      <c r="BK9" s="839"/>
      <c r="BL9" s="839"/>
      <c r="BM9" s="839"/>
      <c r="BN9" s="839"/>
      <c r="BO9" s="839"/>
      <c r="BP9" s="839"/>
      <c r="BQ9" s="839"/>
      <c r="BR9" s="839"/>
      <c r="BS9" s="839"/>
      <c r="BT9" s="839"/>
      <c r="BU9" s="307"/>
      <c r="BV9" s="307"/>
      <c r="BW9" s="308"/>
    </row>
    <row r="10" spans="1:75" ht="14.25" customHeight="1" x14ac:dyDescent="0.2">
      <c r="B10" s="303"/>
      <c r="C10" s="305" t="s">
        <v>126</v>
      </c>
      <c r="D10" s="305"/>
      <c r="E10" s="305"/>
      <c r="F10" s="306"/>
      <c r="G10" s="836" t="s">
        <v>195</v>
      </c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837"/>
      <c r="AH10" s="837"/>
      <c r="AI10" s="837"/>
      <c r="AJ10" s="837"/>
      <c r="AK10" s="837"/>
      <c r="AL10" s="837"/>
      <c r="AM10" s="837"/>
      <c r="AN10" s="837"/>
      <c r="AO10" s="837"/>
      <c r="AP10" s="837"/>
      <c r="AQ10" s="837"/>
      <c r="AR10" s="837"/>
      <c r="AS10" s="837"/>
      <c r="AT10" s="837"/>
      <c r="AU10" s="837"/>
      <c r="AV10" s="837"/>
      <c r="AW10" s="837"/>
      <c r="AX10" s="837"/>
      <c r="AY10" s="837"/>
      <c r="AZ10" s="837"/>
      <c r="BA10" s="837"/>
      <c r="BB10" s="837"/>
      <c r="BC10" s="838"/>
      <c r="BD10" s="855" t="s">
        <v>22</v>
      </c>
      <c r="BE10" s="855"/>
      <c r="BF10" s="855"/>
      <c r="BG10" s="855"/>
      <c r="BH10" s="855"/>
      <c r="BI10" s="855"/>
      <c r="BJ10" s="855"/>
      <c r="BK10" s="855"/>
      <c r="BL10" s="855"/>
      <c r="BM10" s="855"/>
      <c r="BN10" s="855"/>
      <c r="BO10" s="855"/>
      <c r="BP10" s="855"/>
      <c r="BQ10" s="855"/>
      <c r="BR10" s="855"/>
      <c r="BS10" s="855"/>
      <c r="BT10" s="855"/>
      <c r="BU10" s="340">
        <f>'F1'!DJ22</f>
        <v>29357</v>
      </c>
      <c r="BV10" s="340">
        <f>'F1'!DK22</f>
        <v>35715</v>
      </c>
      <c r="BW10" s="341">
        <f>'F1'!DL22</f>
        <v>41163</v>
      </c>
    </row>
    <row r="11" spans="1:75" ht="14.25" customHeight="1" x14ac:dyDescent="0.2">
      <c r="B11" s="303"/>
      <c r="C11" s="305" t="s">
        <v>127</v>
      </c>
      <c r="D11" s="305"/>
      <c r="E11" s="305"/>
      <c r="F11" s="306"/>
      <c r="G11" s="836" t="s">
        <v>425</v>
      </c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37"/>
      <c r="AP11" s="837"/>
      <c r="AQ11" s="837"/>
      <c r="AR11" s="837"/>
      <c r="AS11" s="837"/>
      <c r="AT11" s="837"/>
      <c r="AU11" s="837"/>
      <c r="AV11" s="837"/>
      <c r="AW11" s="837"/>
      <c r="AX11" s="837"/>
      <c r="AY11" s="837"/>
      <c r="AZ11" s="837"/>
      <c r="BA11" s="837"/>
      <c r="BB11" s="837"/>
      <c r="BC11" s="838"/>
      <c r="BD11" s="839" t="s">
        <v>21</v>
      </c>
      <c r="BE11" s="839"/>
      <c r="BF11" s="839"/>
      <c r="BG11" s="839"/>
      <c r="BH11" s="839"/>
      <c r="BI11" s="839"/>
      <c r="BJ11" s="839"/>
      <c r="BK11" s="839"/>
      <c r="BL11" s="839"/>
      <c r="BM11" s="839"/>
      <c r="BN11" s="839"/>
      <c r="BO11" s="839"/>
      <c r="BP11" s="839"/>
      <c r="BQ11" s="839"/>
      <c r="BR11" s="839"/>
      <c r="BS11" s="839"/>
      <c r="BT11" s="839"/>
      <c r="BU11" s="340">
        <f>'F1'!DJ25</f>
        <v>79853</v>
      </c>
      <c r="BV11" s="340">
        <f>'F1'!DK25</f>
        <v>84748</v>
      </c>
      <c r="BW11" s="341">
        <f>'F1'!DL25</f>
        <v>77030</v>
      </c>
    </row>
    <row r="12" spans="1:75" ht="14.25" customHeight="1" x14ac:dyDescent="0.2">
      <c r="B12" s="303"/>
      <c r="C12" s="837" t="s">
        <v>128</v>
      </c>
      <c r="D12" s="837"/>
      <c r="E12" s="305"/>
      <c r="F12" s="306"/>
      <c r="G12" s="836" t="s">
        <v>199</v>
      </c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37"/>
      <c r="AP12" s="837"/>
      <c r="AQ12" s="837"/>
      <c r="AR12" s="837"/>
      <c r="AS12" s="837"/>
      <c r="AT12" s="837"/>
      <c r="AU12" s="837"/>
      <c r="AV12" s="837"/>
      <c r="AW12" s="837"/>
      <c r="AX12" s="837"/>
      <c r="AY12" s="837"/>
      <c r="AZ12" s="837"/>
      <c r="BA12" s="837"/>
      <c r="BB12" s="837"/>
      <c r="BC12" s="838"/>
      <c r="BD12" s="839" t="s">
        <v>20</v>
      </c>
      <c r="BE12" s="839"/>
      <c r="BF12" s="839"/>
      <c r="BG12" s="839"/>
      <c r="BH12" s="839"/>
      <c r="BI12" s="839"/>
      <c r="BJ12" s="839"/>
      <c r="BK12" s="839"/>
      <c r="BL12" s="839"/>
      <c r="BM12" s="839"/>
      <c r="BN12" s="839"/>
      <c r="BO12" s="839"/>
      <c r="BP12" s="839"/>
      <c r="BQ12" s="839"/>
      <c r="BR12" s="839"/>
      <c r="BS12" s="839"/>
      <c r="BT12" s="839"/>
      <c r="BU12" s="340">
        <f>[2]Ф1!DJ28</f>
        <v>0</v>
      </c>
      <c r="BV12" s="340">
        <f>[2]Ф1!DK28</f>
        <v>0</v>
      </c>
      <c r="BW12" s="341">
        <f>[2]Ф1!DL28</f>
        <v>0</v>
      </c>
    </row>
    <row r="13" spans="1:75" ht="14.25" customHeight="1" x14ac:dyDescent="0.2">
      <c r="B13" s="303"/>
      <c r="C13" s="305" t="s">
        <v>129</v>
      </c>
      <c r="D13" s="305"/>
      <c r="E13" s="305"/>
      <c r="F13" s="306"/>
      <c r="G13" s="836" t="s">
        <v>200</v>
      </c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37"/>
      <c r="AP13" s="837"/>
      <c r="AQ13" s="837"/>
      <c r="AR13" s="837"/>
      <c r="AS13" s="837"/>
      <c r="AT13" s="837"/>
      <c r="AU13" s="837"/>
      <c r="AV13" s="837"/>
      <c r="AW13" s="837"/>
      <c r="AX13" s="837"/>
      <c r="AY13" s="837"/>
      <c r="AZ13" s="837"/>
      <c r="BA13" s="837"/>
      <c r="BB13" s="837"/>
      <c r="BC13" s="838"/>
      <c r="BD13" s="839" t="s">
        <v>19</v>
      </c>
      <c r="BE13" s="839"/>
      <c r="BF13" s="839"/>
      <c r="BG13" s="839"/>
      <c r="BH13" s="839"/>
      <c r="BI13" s="839"/>
      <c r="BJ13" s="839"/>
      <c r="BK13" s="839"/>
      <c r="BL13" s="839"/>
      <c r="BM13" s="839"/>
      <c r="BN13" s="839"/>
      <c r="BO13" s="839"/>
      <c r="BP13" s="839"/>
      <c r="BQ13" s="839"/>
      <c r="BR13" s="839"/>
      <c r="BS13" s="839"/>
      <c r="BT13" s="839"/>
      <c r="BU13" s="340">
        <f>[2]Ф1!DJ30</f>
        <v>0</v>
      </c>
      <c r="BV13" s="340">
        <f>[2]Ф1!DK30</f>
        <v>0</v>
      </c>
      <c r="BW13" s="341">
        <f>[2]Ф1!DL30</f>
        <v>0</v>
      </c>
    </row>
    <row r="14" spans="1:75" ht="14.25" customHeight="1" x14ac:dyDescent="0.2">
      <c r="B14" s="303"/>
      <c r="C14" s="305" t="s">
        <v>130</v>
      </c>
      <c r="D14" s="305"/>
      <c r="E14" s="305"/>
      <c r="F14" s="306"/>
      <c r="G14" s="836" t="s">
        <v>201</v>
      </c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7"/>
      <c r="AI14" s="837"/>
      <c r="AJ14" s="837"/>
      <c r="AK14" s="837"/>
      <c r="AL14" s="837"/>
      <c r="AM14" s="837"/>
      <c r="AN14" s="837"/>
      <c r="AO14" s="837"/>
      <c r="AP14" s="837"/>
      <c r="AQ14" s="837"/>
      <c r="AR14" s="837"/>
      <c r="AS14" s="837"/>
      <c r="AT14" s="837"/>
      <c r="AU14" s="837"/>
      <c r="AV14" s="837"/>
      <c r="AW14" s="837"/>
      <c r="AX14" s="837"/>
      <c r="AY14" s="837"/>
      <c r="AZ14" s="837"/>
      <c r="BA14" s="837"/>
      <c r="BB14" s="837"/>
      <c r="BC14" s="838"/>
      <c r="BD14" s="839" t="s">
        <v>90</v>
      </c>
      <c r="BE14" s="839"/>
      <c r="BF14" s="839"/>
      <c r="BG14" s="839"/>
      <c r="BH14" s="839"/>
      <c r="BI14" s="839"/>
      <c r="BJ14" s="839"/>
      <c r="BK14" s="839"/>
      <c r="BL14" s="839"/>
      <c r="BM14" s="839"/>
      <c r="BN14" s="839"/>
      <c r="BO14" s="839"/>
      <c r="BP14" s="839"/>
      <c r="BQ14" s="839"/>
      <c r="BR14" s="839"/>
      <c r="BS14" s="839"/>
      <c r="BT14" s="839"/>
      <c r="BU14" s="340">
        <f>'F1'!DJ32</f>
        <v>91650128</v>
      </c>
      <c r="BV14" s="340">
        <f>'F1'!DK32</f>
        <v>89170794</v>
      </c>
      <c r="BW14" s="341">
        <f>'F1'!DL32</f>
        <v>85253111</v>
      </c>
    </row>
    <row r="15" spans="1:75" ht="31.5" customHeight="1" x14ac:dyDescent="0.2">
      <c r="B15" s="303"/>
      <c r="C15" s="305" t="s">
        <v>131</v>
      </c>
      <c r="D15" s="305"/>
      <c r="E15" s="305"/>
      <c r="F15" s="306"/>
      <c r="G15" s="836" t="s">
        <v>426</v>
      </c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7"/>
      <c r="AG15" s="837"/>
      <c r="AH15" s="837"/>
      <c r="AI15" s="837"/>
      <c r="AJ15" s="837"/>
      <c r="AK15" s="837"/>
      <c r="AL15" s="837"/>
      <c r="AM15" s="837"/>
      <c r="AN15" s="837"/>
      <c r="AO15" s="837"/>
      <c r="AP15" s="837"/>
      <c r="AQ15" s="837"/>
      <c r="AR15" s="837"/>
      <c r="AS15" s="837"/>
      <c r="AT15" s="837"/>
      <c r="AU15" s="837"/>
      <c r="AV15" s="837"/>
      <c r="AW15" s="837"/>
      <c r="AX15" s="837"/>
      <c r="AY15" s="837"/>
      <c r="AZ15" s="837"/>
      <c r="BA15" s="837"/>
      <c r="BB15" s="837"/>
      <c r="BC15" s="838"/>
      <c r="BD15" s="839" t="s">
        <v>84</v>
      </c>
      <c r="BE15" s="839"/>
      <c r="BF15" s="839"/>
      <c r="BG15" s="839"/>
      <c r="BH15" s="839"/>
      <c r="BI15" s="839"/>
      <c r="BJ15" s="839"/>
      <c r="BK15" s="839"/>
      <c r="BL15" s="839"/>
      <c r="BM15" s="839"/>
      <c r="BN15" s="839"/>
      <c r="BO15" s="839"/>
      <c r="BP15" s="839"/>
      <c r="BQ15" s="839"/>
      <c r="BR15" s="839"/>
      <c r="BS15" s="839"/>
      <c r="BT15" s="839"/>
      <c r="BU15" s="340">
        <f>[2]Ф1!DJ40</f>
        <v>0</v>
      </c>
      <c r="BV15" s="340">
        <f>[2]Ф1!DK40</f>
        <v>0</v>
      </c>
      <c r="BW15" s="341">
        <f>[2]Ф1!DL40</f>
        <v>0</v>
      </c>
    </row>
    <row r="16" spans="1:75" ht="12.75" customHeight="1" x14ac:dyDescent="0.2">
      <c r="B16" s="303"/>
      <c r="C16" s="305" t="s">
        <v>132</v>
      </c>
      <c r="D16" s="305"/>
      <c r="E16" s="305"/>
      <c r="F16" s="306"/>
      <c r="G16" s="840" t="s">
        <v>427</v>
      </c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841"/>
      <c r="AS16" s="841"/>
      <c r="AT16" s="841"/>
      <c r="AU16" s="841"/>
      <c r="AV16" s="841"/>
      <c r="AW16" s="841"/>
      <c r="AX16" s="841"/>
      <c r="AY16" s="841"/>
      <c r="AZ16" s="841"/>
      <c r="BA16" s="841"/>
      <c r="BB16" s="841"/>
      <c r="BC16" s="842"/>
      <c r="BD16" s="839" t="s">
        <v>133</v>
      </c>
      <c r="BE16" s="839"/>
      <c r="BF16" s="839"/>
      <c r="BG16" s="839"/>
      <c r="BH16" s="839"/>
      <c r="BI16" s="839"/>
      <c r="BJ16" s="839"/>
      <c r="BK16" s="839"/>
      <c r="BL16" s="839"/>
      <c r="BM16" s="839"/>
      <c r="BN16" s="839"/>
      <c r="BO16" s="839"/>
      <c r="BP16" s="839"/>
      <c r="BQ16" s="839"/>
      <c r="BR16" s="839"/>
      <c r="BS16" s="839"/>
      <c r="BT16" s="839"/>
      <c r="BU16" s="340">
        <f>'F1'!DJ44+'F1'!DJ81</f>
        <v>224784</v>
      </c>
      <c r="BV16" s="340">
        <f>'F1'!DK44+'F1'!DK81</f>
        <v>1377090</v>
      </c>
      <c r="BW16" s="341">
        <f>'F1'!DL44+'F1'!DL81</f>
        <v>1611955</v>
      </c>
    </row>
    <row r="17" spans="2:147" ht="14.25" x14ac:dyDescent="0.2">
      <c r="B17" s="303"/>
      <c r="C17" s="305" t="s">
        <v>134</v>
      </c>
      <c r="D17" s="305"/>
      <c r="E17" s="305"/>
      <c r="F17" s="306"/>
      <c r="G17" s="836" t="s">
        <v>428</v>
      </c>
      <c r="H17" s="837"/>
      <c r="I17" s="837"/>
      <c r="J17" s="837"/>
      <c r="K17" s="837"/>
      <c r="L17" s="837"/>
      <c r="M17" s="837"/>
      <c r="N17" s="837"/>
      <c r="O17" s="837"/>
      <c r="P17" s="837"/>
      <c r="Q17" s="837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837"/>
      <c r="AD17" s="837"/>
      <c r="AE17" s="837"/>
      <c r="AF17" s="837"/>
      <c r="AG17" s="837"/>
      <c r="AH17" s="837"/>
      <c r="AI17" s="837"/>
      <c r="AJ17" s="837"/>
      <c r="AK17" s="837"/>
      <c r="AL17" s="837"/>
      <c r="AM17" s="837"/>
      <c r="AN17" s="837"/>
      <c r="AO17" s="837"/>
      <c r="AP17" s="837"/>
      <c r="AQ17" s="837"/>
      <c r="AR17" s="837"/>
      <c r="AS17" s="837"/>
      <c r="AT17" s="837"/>
      <c r="AU17" s="837"/>
      <c r="AV17" s="837"/>
      <c r="AW17" s="837"/>
      <c r="AX17" s="837"/>
      <c r="AY17" s="837"/>
      <c r="AZ17" s="837"/>
      <c r="BA17" s="837"/>
      <c r="BB17" s="837"/>
      <c r="BC17" s="838"/>
      <c r="BD17" s="839" t="s">
        <v>135</v>
      </c>
      <c r="BE17" s="839"/>
      <c r="BF17" s="839"/>
      <c r="BG17" s="839"/>
      <c r="BH17" s="839"/>
      <c r="BI17" s="839"/>
      <c r="BJ17" s="839"/>
      <c r="BK17" s="839"/>
      <c r="BL17" s="839"/>
      <c r="BM17" s="839"/>
      <c r="BN17" s="839"/>
      <c r="BO17" s="839"/>
      <c r="BP17" s="839"/>
      <c r="BQ17" s="839"/>
      <c r="BR17" s="839"/>
      <c r="BS17" s="839"/>
      <c r="BT17" s="839"/>
      <c r="BU17" s="340">
        <f>'F1'!DJ51+'F1'!DJ53</f>
        <v>1888366</v>
      </c>
      <c r="BV17" s="340">
        <f>'F1'!DK51+'F1'!DK53</f>
        <v>1504654</v>
      </c>
      <c r="BW17" s="341">
        <f>'F1'!DL51+'F1'!DL53</f>
        <v>1546328</v>
      </c>
    </row>
    <row r="18" spans="2:147" ht="30" customHeight="1" x14ac:dyDescent="0.2">
      <c r="B18" s="303"/>
      <c r="C18" s="305" t="s">
        <v>136</v>
      </c>
      <c r="D18" s="305"/>
      <c r="E18" s="305"/>
      <c r="F18" s="306"/>
      <c r="G18" s="836" t="s">
        <v>222</v>
      </c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7"/>
      <c r="AJ18" s="837"/>
      <c r="AK18" s="837"/>
      <c r="AL18" s="837"/>
      <c r="AM18" s="837"/>
      <c r="AN18" s="837"/>
      <c r="AO18" s="837"/>
      <c r="AP18" s="837"/>
      <c r="AQ18" s="837"/>
      <c r="AR18" s="837"/>
      <c r="AS18" s="837"/>
      <c r="AT18" s="837"/>
      <c r="AU18" s="837"/>
      <c r="AV18" s="837"/>
      <c r="AW18" s="837"/>
      <c r="AX18" s="837"/>
      <c r="AY18" s="837"/>
      <c r="AZ18" s="837"/>
      <c r="BA18" s="837"/>
      <c r="BB18" s="837"/>
      <c r="BC18" s="838"/>
      <c r="BD18" s="839" t="s">
        <v>18</v>
      </c>
      <c r="BE18" s="839"/>
      <c r="BF18" s="839"/>
      <c r="BG18" s="839"/>
      <c r="BH18" s="839"/>
      <c r="BI18" s="839"/>
      <c r="BJ18" s="839"/>
      <c r="BK18" s="839"/>
      <c r="BL18" s="839"/>
      <c r="BM18" s="839"/>
      <c r="BN18" s="839"/>
      <c r="BO18" s="839"/>
      <c r="BP18" s="839"/>
      <c r="BQ18" s="839"/>
      <c r="BR18" s="839"/>
      <c r="BS18" s="839"/>
      <c r="BT18" s="839"/>
      <c r="BU18" s="340">
        <f>'F1'!DJ56</f>
        <v>2135358</v>
      </c>
      <c r="BV18" s="340">
        <f>'F1'!DK56</f>
        <v>1744087</v>
      </c>
      <c r="BW18" s="341">
        <f>'F1'!DL56</f>
        <v>1990889</v>
      </c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</row>
    <row r="19" spans="2:147" ht="29.25" customHeight="1" x14ac:dyDescent="0.2">
      <c r="B19" s="303"/>
      <c r="C19" s="305" t="s">
        <v>137</v>
      </c>
      <c r="D19" s="305"/>
      <c r="E19" s="305"/>
      <c r="F19" s="306"/>
      <c r="G19" s="840" t="s">
        <v>540</v>
      </c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841"/>
      <c r="AM19" s="841"/>
      <c r="AN19" s="841"/>
      <c r="AO19" s="841"/>
      <c r="AP19" s="841"/>
      <c r="AQ19" s="841"/>
      <c r="AR19" s="841"/>
      <c r="AS19" s="841"/>
      <c r="AT19" s="841"/>
      <c r="AU19" s="841"/>
      <c r="AV19" s="841"/>
      <c r="AW19" s="841"/>
      <c r="AX19" s="841"/>
      <c r="AY19" s="841"/>
      <c r="AZ19" s="841"/>
      <c r="BA19" s="841"/>
      <c r="BB19" s="841"/>
      <c r="BC19" s="842"/>
      <c r="BD19" s="839" t="s">
        <v>17</v>
      </c>
      <c r="BE19" s="839"/>
      <c r="BF19" s="839"/>
      <c r="BG19" s="839"/>
      <c r="BH19" s="839"/>
      <c r="BI19" s="839"/>
      <c r="BJ19" s="839"/>
      <c r="BK19" s="839"/>
      <c r="BL19" s="839"/>
      <c r="BM19" s="839"/>
      <c r="BN19" s="839"/>
      <c r="BO19" s="839"/>
      <c r="BP19" s="839"/>
      <c r="BQ19" s="839"/>
      <c r="BR19" s="839"/>
      <c r="BS19" s="839"/>
      <c r="BT19" s="839"/>
      <c r="BU19" s="340">
        <f>'F1'!DJ63</f>
        <v>394146</v>
      </c>
      <c r="BV19" s="340">
        <f>'F1'!DK63</f>
        <v>19389</v>
      </c>
      <c r="BW19" s="341">
        <f>'F1'!DL63</f>
        <v>1952</v>
      </c>
      <c r="CK19" s="309"/>
      <c r="CL19" s="309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09"/>
      <c r="EP19" s="309"/>
      <c r="EQ19" s="309"/>
    </row>
    <row r="20" spans="2:147" ht="14.25" customHeight="1" x14ac:dyDescent="0.2">
      <c r="B20" s="303"/>
      <c r="C20" s="305" t="s">
        <v>138</v>
      </c>
      <c r="D20" s="305"/>
      <c r="E20" s="305"/>
      <c r="F20" s="306"/>
      <c r="G20" s="836" t="s">
        <v>429</v>
      </c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  <c r="AL20" s="837"/>
      <c r="AM20" s="837"/>
      <c r="AN20" s="837"/>
      <c r="AO20" s="837"/>
      <c r="AP20" s="837"/>
      <c r="AQ20" s="837"/>
      <c r="AR20" s="837"/>
      <c r="AS20" s="837"/>
      <c r="AT20" s="837"/>
      <c r="AU20" s="837"/>
      <c r="AV20" s="837"/>
      <c r="AW20" s="837"/>
      <c r="AX20" s="837"/>
      <c r="AY20" s="837"/>
      <c r="AZ20" s="837"/>
      <c r="BA20" s="837"/>
      <c r="BB20" s="837"/>
      <c r="BC20" s="838"/>
      <c r="BD20" s="839" t="s">
        <v>16</v>
      </c>
      <c r="BE20" s="839"/>
      <c r="BF20" s="839"/>
      <c r="BG20" s="839"/>
      <c r="BH20" s="839"/>
      <c r="BI20" s="839"/>
      <c r="BJ20" s="839"/>
      <c r="BK20" s="839"/>
      <c r="BL20" s="839"/>
      <c r="BM20" s="839"/>
      <c r="BN20" s="839"/>
      <c r="BO20" s="839"/>
      <c r="BP20" s="839"/>
      <c r="BQ20" s="839"/>
      <c r="BR20" s="839"/>
      <c r="BS20" s="839"/>
      <c r="BT20" s="839"/>
      <c r="BU20" s="340">
        <f>'F1'!DJ65</f>
        <v>17889870</v>
      </c>
      <c r="BV20" s="340">
        <f>'F1'!DK65</f>
        <v>16713561</v>
      </c>
      <c r="BW20" s="341">
        <f>'F1'!DL65</f>
        <v>13024838</v>
      </c>
      <c r="BY20" s="311" t="s">
        <v>423</v>
      </c>
      <c r="CK20" s="309"/>
      <c r="CL20" s="309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09"/>
      <c r="EP20" s="309"/>
      <c r="EQ20" s="309"/>
    </row>
    <row r="21" spans="2:147" ht="14.25" customHeight="1" x14ac:dyDescent="0.2">
      <c r="B21" s="303"/>
      <c r="C21" s="305" t="s">
        <v>139</v>
      </c>
      <c r="D21" s="305"/>
      <c r="E21" s="305"/>
      <c r="F21" s="306"/>
      <c r="G21" s="849" t="s">
        <v>430</v>
      </c>
      <c r="H21" s="850"/>
      <c r="I21" s="850"/>
      <c r="J21" s="850"/>
      <c r="K21" s="850"/>
      <c r="L21" s="850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850"/>
      <c r="AN21" s="850"/>
      <c r="AO21" s="850"/>
      <c r="AP21" s="850"/>
      <c r="AQ21" s="850"/>
      <c r="AR21" s="850"/>
      <c r="AS21" s="850"/>
      <c r="AT21" s="850"/>
      <c r="AU21" s="850"/>
      <c r="AV21" s="850"/>
      <c r="AW21" s="850"/>
      <c r="AX21" s="850"/>
      <c r="AY21" s="850"/>
      <c r="AZ21" s="850"/>
      <c r="BA21" s="850"/>
      <c r="BB21" s="850"/>
      <c r="BC21" s="851"/>
      <c r="BD21" s="839" t="s">
        <v>15</v>
      </c>
      <c r="BE21" s="839"/>
      <c r="BF21" s="839"/>
      <c r="BG21" s="839"/>
      <c r="BH21" s="839"/>
      <c r="BI21" s="839"/>
      <c r="BJ21" s="839"/>
      <c r="BK21" s="839"/>
      <c r="BL21" s="839"/>
      <c r="BM21" s="839"/>
      <c r="BN21" s="839"/>
      <c r="BO21" s="839"/>
      <c r="BP21" s="839"/>
      <c r="BQ21" s="839"/>
      <c r="BR21" s="839"/>
      <c r="BS21" s="839"/>
      <c r="BT21" s="839"/>
      <c r="BU21" s="340">
        <f>'F1'!DJ85</f>
        <v>1834332</v>
      </c>
      <c r="BV21" s="340">
        <f>'F1'!DK85</f>
        <v>367344</v>
      </c>
      <c r="BW21" s="341">
        <f>'F1'!DL85</f>
        <v>1030417</v>
      </c>
      <c r="CK21" s="309"/>
      <c r="CL21" s="309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09"/>
      <c r="EP21" s="309"/>
      <c r="EQ21" s="309"/>
    </row>
    <row r="22" spans="2:147" ht="24" customHeight="1" x14ac:dyDescent="0.2">
      <c r="B22" s="303"/>
      <c r="C22" s="305" t="s">
        <v>140</v>
      </c>
      <c r="D22" s="305"/>
      <c r="E22" s="305"/>
      <c r="F22" s="306"/>
      <c r="G22" s="836" t="s">
        <v>431</v>
      </c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37"/>
      <c r="AO22" s="837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37"/>
      <c r="BA22" s="837"/>
      <c r="BB22" s="837"/>
      <c r="BC22" s="838"/>
      <c r="BD22" s="839" t="s">
        <v>14</v>
      </c>
      <c r="BE22" s="839"/>
      <c r="BF22" s="839"/>
      <c r="BG22" s="839"/>
      <c r="BH22" s="839"/>
      <c r="BI22" s="839"/>
      <c r="BJ22" s="839"/>
      <c r="BK22" s="839"/>
      <c r="BL22" s="839"/>
      <c r="BM22" s="839"/>
      <c r="BN22" s="839"/>
      <c r="BO22" s="839"/>
      <c r="BP22" s="839"/>
      <c r="BQ22" s="839"/>
      <c r="BR22" s="839"/>
      <c r="BS22" s="839"/>
      <c r="BT22" s="839"/>
      <c r="BU22" s="340">
        <f>'F1'!DJ91</f>
        <v>35196</v>
      </c>
      <c r="BV22" s="340">
        <f>'F1'!DK91</f>
        <v>374656</v>
      </c>
      <c r="BW22" s="341">
        <f>'F1'!DL91</f>
        <v>410405</v>
      </c>
      <c r="BY22" s="311" t="s">
        <v>423</v>
      </c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</row>
    <row r="23" spans="2:147" ht="31.5" customHeight="1" x14ac:dyDescent="0.2">
      <c r="B23" s="303"/>
      <c r="C23" s="305" t="s">
        <v>141</v>
      </c>
      <c r="D23" s="305"/>
      <c r="E23" s="305"/>
      <c r="F23" s="306"/>
      <c r="G23" s="840" t="s">
        <v>432</v>
      </c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  <c r="AR23" s="841"/>
      <c r="AS23" s="841"/>
      <c r="AT23" s="841"/>
      <c r="AU23" s="841"/>
      <c r="AV23" s="841"/>
      <c r="AW23" s="841"/>
      <c r="AX23" s="841"/>
      <c r="AY23" s="841"/>
      <c r="AZ23" s="841"/>
      <c r="BA23" s="841"/>
      <c r="BB23" s="841"/>
      <c r="BC23" s="842"/>
      <c r="BD23" s="839"/>
      <c r="BE23" s="839"/>
      <c r="BF23" s="839"/>
      <c r="BG23" s="839"/>
      <c r="BH23" s="839"/>
      <c r="BI23" s="839"/>
      <c r="BJ23" s="839"/>
      <c r="BK23" s="839"/>
      <c r="BL23" s="839"/>
      <c r="BM23" s="839"/>
      <c r="BN23" s="839"/>
      <c r="BO23" s="839"/>
      <c r="BP23" s="839"/>
      <c r="BQ23" s="839"/>
      <c r="BR23" s="839"/>
      <c r="BS23" s="839"/>
      <c r="BT23" s="839"/>
      <c r="BU23" s="340">
        <f>SUM(BU10:BU22)</f>
        <v>116161390</v>
      </c>
      <c r="BV23" s="340">
        <f>SUM(BV10:BV22)</f>
        <v>111392038</v>
      </c>
      <c r="BW23" s="341">
        <f>SUM(BW10:BW22)</f>
        <v>104988088</v>
      </c>
    </row>
    <row r="24" spans="2:147" ht="30" customHeight="1" x14ac:dyDescent="0.2">
      <c r="B24" s="303"/>
      <c r="C24" s="304" t="s">
        <v>142</v>
      </c>
      <c r="D24" s="304"/>
      <c r="E24" s="304"/>
      <c r="F24" s="312"/>
      <c r="G24" s="846" t="s">
        <v>433</v>
      </c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7"/>
      <c r="AI24" s="847"/>
      <c r="AJ24" s="847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8"/>
      <c r="BD24" s="839"/>
      <c r="BE24" s="839"/>
      <c r="BF24" s="839"/>
      <c r="BG24" s="839"/>
      <c r="BH24" s="839"/>
      <c r="BI24" s="839"/>
      <c r="BJ24" s="839"/>
      <c r="BK24" s="839"/>
      <c r="BL24" s="839"/>
      <c r="BM24" s="839"/>
      <c r="BN24" s="839"/>
      <c r="BO24" s="839"/>
      <c r="BP24" s="839"/>
      <c r="BQ24" s="839"/>
      <c r="BR24" s="839"/>
      <c r="BS24" s="839"/>
      <c r="BT24" s="839"/>
      <c r="BU24" s="340"/>
      <c r="BV24" s="340"/>
      <c r="BW24" s="341"/>
    </row>
    <row r="25" spans="2:147" ht="30" customHeight="1" x14ac:dyDescent="0.2">
      <c r="B25" s="303"/>
      <c r="C25" s="305" t="s">
        <v>143</v>
      </c>
      <c r="D25" s="305"/>
      <c r="E25" s="305"/>
      <c r="F25" s="306"/>
      <c r="G25" s="840" t="s">
        <v>434</v>
      </c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1"/>
      <c r="AB25" s="841"/>
      <c r="AC25" s="841"/>
      <c r="AD25" s="841"/>
      <c r="AE25" s="841"/>
      <c r="AF25" s="841"/>
      <c r="AG25" s="841"/>
      <c r="AH25" s="841"/>
      <c r="AI25" s="841"/>
      <c r="AJ25" s="841"/>
      <c r="AK25" s="841"/>
      <c r="AL25" s="841"/>
      <c r="AM25" s="841"/>
      <c r="AN25" s="841"/>
      <c r="AO25" s="841"/>
      <c r="AP25" s="841"/>
      <c r="AQ25" s="841"/>
      <c r="AR25" s="841"/>
      <c r="AS25" s="841"/>
      <c r="AT25" s="841"/>
      <c r="AU25" s="841"/>
      <c r="AV25" s="841"/>
      <c r="AW25" s="841"/>
      <c r="AX25" s="841"/>
      <c r="AY25" s="841"/>
      <c r="AZ25" s="841"/>
      <c r="BA25" s="841"/>
      <c r="BB25" s="841"/>
      <c r="BC25" s="842"/>
      <c r="BD25" s="839" t="s">
        <v>144</v>
      </c>
      <c r="BE25" s="839"/>
      <c r="BF25" s="839"/>
      <c r="BG25" s="839"/>
      <c r="BH25" s="839"/>
      <c r="BI25" s="839"/>
      <c r="BJ25" s="839"/>
      <c r="BK25" s="839"/>
      <c r="BL25" s="839"/>
      <c r="BM25" s="839"/>
      <c r="BN25" s="839"/>
      <c r="BO25" s="839"/>
      <c r="BP25" s="839"/>
      <c r="BQ25" s="839"/>
      <c r="BR25" s="839"/>
      <c r="BS25" s="839"/>
      <c r="BT25" s="839"/>
      <c r="BU25" s="340">
        <f>'F1'!DJ111</f>
        <v>30155000</v>
      </c>
      <c r="BV25" s="340">
        <f>'F1'!DK111</f>
        <v>27670000</v>
      </c>
      <c r="BW25" s="341">
        <f>'F1'!DL111</f>
        <v>31220000</v>
      </c>
    </row>
    <row r="26" spans="2:147" ht="30" customHeight="1" x14ac:dyDescent="0.2">
      <c r="B26" s="303"/>
      <c r="C26" s="305" t="s">
        <v>145</v>
      </c>
      <c r="D26" s="305"/>
      <c r="E26" s="305"/>
      <c r="F26" s="306"/>
      <c r="G26" s="840" t="s">
        <v>266</v>
      </c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841"/>
      <c r="AK26" s="841"/>
      <c r="AL26" s="841"/>
      <c r="AM26" s="841"/>
      <c r="AN26" s="841"/>
      <c r="AO26" s="841"/>
      <c r="AP26" s="841"/>
      <c r="AQ26" s="841"/>
      <c r="AR26" s="841"/>
      <c r="AS26" s="841"/>
      <c r="AT26" s="841"/>
      <c r="AU26" s="841"/>
      <c r="AV26" s="841"/>
      <c r="AW26" s="841"/>
      <c r="AX26" s="841"/>
      <c r="AY26" s="841"/>
      <c r="AZ26" s="841"/>
      <c r="BA26" s="841"/>
      <c r="BB26" s="841"/>
      <c r="BC26" s="842"/>
      <c r="BD26" s="839" t="s">
        <v>13</v>
      </c>
      <c r="BE26" s="839"/>
      <c r="BF26" s="839"/>
      <c r="BG26" s="839"/>
      <c r="BH26" s="839"/>
      <c r="BI26" s="839"/>
      <c r="BJ26" s="839"/>
      <c r="BK26" s="839"/>
      <c r="BL26" s="839"/>
      <c r="BM26" s="839"/>
      <c r="BN26" s="839"/>
      <c r="BO26" s="839"/>
      <c r="BP26" s="839"/>
      <c r="BQ26" s="839"/>
      <c r="BR26" s="839"/>
      <c r="BS26" s="839"/>
      <c r="BT26" s="839"/>
      <c r="BU26" s="340">
        <f>'F1'!DJ115</f>
        <v>7268407</v>
      </c>
      <c r="BV26" s="340">
        <f>'F1'!DK115</f>
        <v>6986807</v>
      </c>
      <c r="BW26" s="341">
        <f>'F1'!DL115</f>
        <v>6349854</v>
      </c>
    </row>
    <row r="27" spans="2:147" ht="17.25" customHeight="1" x14ac:dyDescent="0.2">
      <c r="B27" s="303"/>
      <c r="C27" s="305" t="s">
        <v>146</v>
      </c>
      <c r="D27" s="305"/>
      <c r="E27" s="305"/>
      <c r="F27" s="306"/>
      <c r="G27" s="843" t="s">
        <v>267</v>
      </c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844"/>
      <c r="AI27" s="844"/>
      <c r="AJ27" s="844"/>
      <c r="AK27" s="844"/>
      <c r="AL27" s="844"/>
      <c r="AM27" s="844"/>
      <c r="AN27" s="844"/>
      <c r="AO27" s="844"/>
      <c r="AP27" s="844"/>
      <c r="AQ27" s="844"/>
      <c r="AR27" s="844"/>
      <c r="AS27" s="844"/>
      <c r="AT27" s="844"/>
      <c r="AU27" s="844"/>
      <c r="AV27" s="844"/>
      <c r="AW27" s="844"/>
      <c r="AX27" s="844"/>
      <c r="AY27" s="844"/>
      <c r="AZ27" s="844"/>
      <c r="BA27" s="844"/>
      <c r="BB27" s="844"/>
      <c r="BC27" s="845"/>
      <c r="BD27" s="839" t="s">
        <v>147</v>
      </c>
      <c r="BE27" s="839"/>
      <c r="BF27" s="839"/>
      <c r="BG27" s="839"/>
      <c r="BH27" s="839"/>
      <c r="BI27" s="839"/>
      <c r="BJ27" s="839"/>
      <c r="BK27" s="839"/>
      <c r="BL27" s="839"/>
      <c r="BM27" s="839"/>
      <c r="BN27" s="839"/>
      <c r="BO27" s="839"/>
      <c r="BP27" s="839"/>
      <c r="BQ27" s="839"/>
      <c r="BR27" s="839"/>
      <c r="BS27" s="839"/>
      <c r="BT27" s="839"/>
      <c r="BU27" s="340">
        <f>'F1'!DJ117+'F1'!DJ138</f>
        <v>2084739</v>
      </c>
      <c r="BV27" s="340">
        <f>'F1'!DK117+'F1'!DK138</f>
        <v>1732648</v>
      </c>
      <c r="BW27" s="341">
        <f>'F1'!DL117+'F1'!DL138</f>
        <v>1913451</v>
      </c>
    </row>
    <row r="28" spans="2:147" ht="30" customHeight="1" x14ac:dyDescent="0.2">
      <c r="B28" s="303"/>
      <c r="C28" s="305" t="s">
        <v>148</v>
      </c>
      <c r="D28" s="305"/>
      <c r="E28" s="305"/>
      <c r="F28" s="306"/>
      <c r="G28" s="836" t="s">
        <v>435</v>
      </c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837"/>
      <c r="AC28" s="837"/>
      <c r="AD28" s="837"/>
      <c r="AE28" s="837"/>
      <c r="AF28" s="837"/>
      <c r="AG28" s="837"/>
      <c r="AH28" s="837"/>
      <c r="AI28" s="837"/>
      <c r="AJ28" s="837"/>
      <c r="AK28" s="837"/>
      <c r="AL28" s="837"/>
      <c r="AM28" s="837"/>
      <c r="AN28" s="837"/>
      <c r="AO28" s="837"/>
      <c r="AP28" s="837"/>
      <c r="AQ28" s="837"/>
      <c r="AR28" s="837"/>
      <c r="AS28" s="837"/>
      <c r="AT28" s="837"/>
      <c r="AU28" s="837"/>
      <c r="AV28" s="837"/>
      <c r="AW28" s="837"/>
      <c r="AX28" s="837"/>
      <c r="AY28" s="837"/>
      <c r="AZ28" s="837"/>
      <c r="BA28" s="837"/>
      <c r="BB28" s="837"/>
      <c r="BC28" s="838"/>
      <c r="BD28" s="839" t="s">
        <v>11</v>
      </c>
      <c r="BE28" s="839"/>
      <c r="BF28" s="839"/>
      <c r="BG28" s="839"/>
      <c r="BH28" s="839"/>
      <c r="BI28" s="839"/>
      <c r="BJ28" s="839"/>
      <c r="BK28" s="839"/>
      <c r="BL28" s="839"/>
      <c r="BM28" s="839"/>
      <c r="BN28" s="839"/>
      <c r="BO28" s="839"/>
      <c r="BP28" s="839"/>
      <c r="BQ28" s="839"/>
      <c r="BR28" s="839"/>
      <c r="BS28" s="839"/>
      <c r="BT28" s="839"/>
      <c r="BU28" s="340">
        <f>'F1'!DJ119</f>
        <v>620064</v>
      </c>
      <c r="BV28" s="340">
        <f>'F1'!DK119</f>
        <v>570490</v>
      </c>
      <c r="BW28" s="341">
        <f>'F1'!DL119</f>
        <v>575327</v>
      </c>
    </row>
    <row r="29" spans="2:147" ht="14.25" customHeight="1" x14ac:dyDescent="0.2">
      <c r="B29" s="303"/>
      <c r="C29" s="305" t="s">
        <v>149</v>
      </c>
      <c r="D29" s="305"/>
      <c r="E29" s="305"/>
      <c r="F29" s="306"/>
      <c r="G29" s="840" t="s">
        <v>436</v>
      </c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841"/>
      <c r="AL29" s="841"/>
      <c r="AM29" s="841"/>
      <c r="AN29" s="841"/>
      <c r="AO29" s="841"/>
      <c r="AP29" s="841"/>
      <c r="AQ29" s="841"/>
      <c r="AR29" s="841"/>
      <c r="AS29" s="841"/>
      <c r="AT29" s="841"/>
      <c r="AU29" s="841"/>
      <c r="AV29" s="841"/>
      <c r="AW29" s="841"/>
      <c r="AX29" s="841"/>
      <c r="AY29" s="841"/>
      <c r="AZ29" s="841"/>
      <c r="BA29" s="841"/>
      <c r="BB29" s="841"/>
      <c r="BC29" s="842"/>
      <c r="BD29" s="839" t="s">
        <v>10</v>
      </c>
      <c r="BE29" s="839"/>
      <c r="BF29" s="839"/>
      <c r="BG29" s="839"/>
      <c r="BH29" s="839"/>
      <c r="BI29" s="839"/>
      <c r="BJ29" s="839"/>
      <c r="BK29" s="839"/>
      <c r="BL29" s="839"/>
      <c r="BM29" s="839"/>
      <c r="BN29" s="839"/>
      <c r="BO29" s="839"/>
      <c r="BP29" s="839"/>
      <c r="BQ29" s="839"/>
      <c r="BR29" s="839"/>
      <c r="BS29" s="839"/>
      <c r="BT29" s="839"/>
      <c r="BU29" s="340">
        <f>'F1'!DJ122</f>
        <v>9834920</v>
      </c>
      <c r="BV29" s="340">
        <f>'F1'!DK122</f>
        <v>9530970</v>
      </c>
      <c r="BW29" s="341">
        <f>'F1'!DL122</f>
        <v>1831100</v>
      </c>
    </row>
    <row r="30" spans="2:147" ht="17.25" customHeight="1" x14ac:dyDescent="0.2">
      <c r="B30" s="303"/>
      <c r="C30" s="305" t="s">
        <v>150</v>
      </c>
      <c r="D30" s="305"/>
      <c r="E30" s="305"/>
      <c r="F30" s="306"/>
      <c r="G30" s="836" t="s">
        <v>437</v>
      </c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837"/>
      <c r="W30" s="837"/>
      <c r="X30" s="837"/>
      <c r="Y30" s="837"/>
      <c r="Z30" s="837"/>
      <c r="AA30" s="837"/>
      <c r="AB30" s="837"/>
      <c r="AC30" s="837"/>
      <c r="AD30" s="837"/>
      <c r="AE30" s="837"/>
      <c r="AF30" s="837"/>
      <c r="AG30" s="837"/>
      <c r="AH30" s="837"/>
      <c r="AI30" s="837"/>
      <c r="AJ30" s="837"/>
      <c r="AK30" s="837"/>
      <c r="AL30" s="837"/>
      <c r="AM30" s="837"/>
      <c r="AN30" s="837"/>
      <c r="AO30" s="837"/>
      <c r="AP30" s="837"/>
      <c r="AQ30" s="837"/>
      <c r="AR30" s="837"/>
      <c r="AS30" s="837"/>
      <c r="AT30" s="837"/>
      <c r="AU30" s="837"/>
      <c r="AV30" s="837"/>
      <c r="AW30" s="837"/>
      <c r="AX30" s="837"/>
      <c r="AY30" s="837"/>
      <c r="AZ30" s="837"/>
      <c r="BA30" s="837"/>
      <c r="BB30" s="837"/>
      <c r="BC30" s="838"/>
      <c r="BD30" s="839" t="s">
        <v>9</v>
      </c>
      <c r="BE30" s="839"/>
      <c r="BF30" s="839"/>
      <c r="BG30" s="839"/>
      <c r="BH30" s="839"/>
      <c r="BI30" s="839"/>
      <c r="BJ30" s="839"/>
      <c r="BK30" s="839"/>
      <c r="BL30" s="839"/>
      <c r="BM30" s="839"/>
      <c r="BN30" s="839"/>
      <c r="BO30" s="839"/>
      <c r="BP30" s="839"/>
      <c r="BQ30" s="839"/>
      <c r="BR30" s="839"/>
      <c r="BS30" s="839"/>
      <c r="BT30" s="839"/>
      <c r="BU30" s="340">
        <f>'F1'!DJ126</f>
        <v>9923169</v>
      </c>
      <c r="BV30" s="340">
        <f>'F1'!DK126</f>
        <v>8669198</v>
      </c>
      <c r="BW30" s="341">
        <f>'F1'!DL126</f>
        <v>10121980</v>
      </c>
    </row>
    <row r="31" spans="2:147" ht="30" customHeight="1" x14ac:dyDescent="0.2">
      <c r="B31" s="303"/>
      <c r="C31" s="305" t="s">
        <v>151</v>
      </c>
      <c r="D31" s="305"/>
      <c r="E31" s="305"/>
      <c r="F31" s="306"/>
      <c r="G31" s="836" t="s">
        <v>438</v>
      </c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E31" s="837"/>
      <c r="AF31" s="837"/>
      <c r="AG31" s="837"/>
      <c r="AH31" s="837"/>
      <c r="AI31" s="837"/>
      <c r="AJ31" s="837"/>
      <c r="AK31" s="837"/>
      <c r="AL31" s="837"/>
      <c r="AM31" s="837"/>
      <c r="AN31" s="837"/>
      <c r="AO31" s="837"/>
      <c r="AP31" s="837"/>
      <c r="AQ31" s="837"/>
      <c r="AR31" s="837"/>
      <c r="AS31" s="837"/>
      <c r="AT31" s="837"/>
      <c r="AU31" s="837"/>
      <c r="AV31" s="837"/>
      <c r="AW31" s="837"/>
      <c r="AX31" s="837"/>
      <c r="AY31" s="837"/>
      <c r="AZ31" s="837"/>
      <c r="BA31" s="837"/>
      <c r="BB31" s="837"/>
      <c r="BC31" s="838"/>
      <c r="BD31" s="839" t="s">
        <v>7</v>
      </c>
      <c r="BE31" s="839"/>
      <c r="BF31" s="839"/>
      <c r="BG31" s="839"/>
      <c r="BH31" s="839"/>
      <c r="BI31" s="839"/>
      <c r="BJ31" s="839"/>
      <c r="BK31" s="839"/>
      <c r="BL31" s="839"/>
      <c r="BM31" s="839"/>
      <c r="BN31" s="839"/>
      <c r="BO31" s="839"/>
      <c r="BP31" s="839"/>
      <c r="BQ31" s="839"/>
      <c r="BR31" s="839"/>
      <c r="BS31" s="839"/>
      <c r="BT31" s="839"/>
      <c r="BU31" s="340">
        <f>'F1'!DJ140</f>
        <v>0</v>
      </c>
      <c r="BV31" s="340">
        <f>'F1'!DK140</f>
        <v>0</v>
      </c>
      <c r="BW31" s="341">
        <f>'F1'!DL140</f>
        <v>0</v>
      </c>
    </row>
    <row r="32" spans="2:147" ht="60" customHeight="1" x14ac:dyDescent="0.2">
      <c r="B32" s="303"/>
      <c r="C32" s="305" t="s">
        <v>152</v>
      </c>
      <c r="D32" s="305"/>
      <c r="E32" s="305"/>
      <c r="F32" s="306"/>
      <c r="G32" s="840" t="s">
        <v>439</v>
      </c>
      <c r="H32" s="841"/>
      <c r="I32" s="841"/>
      <c r="J32" s="841"/>
      <c r="K32" s="841"/>
      <c r="L32" s="841"/>
      <c r="M32" s="841"/>
      <c r="N32" s="841"/>
      <c r="O32" s="841"/>
      <c r="P32" s="841"/>
      <c r="Q32" s="841"/>
      <c r="R32" s="841"/>
      <c r="S32" s="841"/>
      <c r="T32" s="841"/>
      <c r="U32" s="841"/>
      <c r="V32" s="841"/>
      <c r="W32" s="841"/>
      <c r="X32" s="841"/>
      <c r="Y32" s="841"/>
      <c r="Z32" s="841"/>
      <c r="AA32" s="841"/>
      <c r="AB32" s="841"/>
      <c r="AC32" s="841"/>
      <c r="AD32" s="841"/>
      <c r="AE32" s="841"/>
      <c r="AF32" s="841"/>
      <c r="AG32" s="841"/>
      <c r="AH32" s="841"/>
      <c r="AI32" s="841"/>
      <c r="AJ32" s="841"/>
      <c r="AK32" s="841"/>
      <c r="AL32" s="841"/>
      <c r="AM32" s="841"/>
      <c r="AN32" s="841"/>
      <c r="AO32" s="841"/>
      <c r="AP32" s="841"/>
      <c r="AQ32" s="841"/>
      <c r="AR32" s="841"/>
      <c r="AS32" s="841"/>
      <c r="AT32" s="841"/>
      <c r="AU32" s="841"/>
      <c r="AV32" s="841"/>
      <c r="AW32" s="841"/>
      <c r="AX32" s="841"/>
      <c r="AY32" s="841"/>
      <c r="AZ32" s="841"/>
      <c r="BA32" s="841"/>
      <c r="BB32" s="841"/>
      <c r="BC32" s="842"/>
      <c r="BD32" s="839"/>
      <c r="BE32" s="839"/>
      <c r="BF32" s="839"/>
      <c r="BG32" s="839"/>
      <c r="BH32" s="839"/>
      <c r="BI32" s="839"/>
      <c r="BJ32" s="839"/>
      <c r="BK32" s="839"/>
      <c r="BL32" s="839"/>
      <c r="BM32" s="839"/>
      <c r="BN32" s="839"/>
      <c r="BO32" s="839"/>
      <c r="BP32" s="839"/>
      <c r="BQ32" s="839"/>
      <c r="BR32" s="839"/>
      <c r="BS32" s="839"/>
      <c r="BT32" s="839"/>
      <c r="BU32" s="340">
        <f>SUM(BU25:BU31)</f>
        <v>59886299</v>
      </c>
      <c r="BV32" s="340">
        <f>SUM(BV25:BV31)</f>
        <v>55160113</v>
      </c>
      <c r="BW32" s="341">
        <f>SUM(BW25:BW31)</f>
        <v>52011712</v>
      </c>
    </row>
    <row r="33" spans="1:111" s="316" customFormat="1" ht="62.25" customHeight="1" thickBot="1" x14ac:dyDescent="0.25">
      <c r="A33" s="313"/>
      <c r="B33" s="13"/>
      <c r="C33" s="314" t="s">
        <v>153</v>
      </c>
      <c r="D33" s="314"/>
      <c r="E33" s="314"/>
      <c r="F33" s="315"/>
      <c r="G33" s="827" t="s">
        <v>440</v>
      </c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8"/>
      <c r="BC33" s="829"/>
      <c r="BD33" s="830"/>
      <c r="BE33" s="830"/>
      <c r="BF33" s="830"/>
      <c r="BG33" s="830"/>
      <c r="BH33" s="830"/>
      <c r="BI33" s="830"/>
      <c r="BJ33" s="830"/>
      <c r="BK33" s="830"/>
      <c r="BL33" s="830"/>
      <c r="BM33" s="830"/>
      <c r="BN33" s="830"/>
      <c r="BO33" s="830"/>
      <c r="BP33" s="830"/>
      <c r="BQ33" s="830"/>
      <c r="BR33" s="830"/>
      <c r="BS33" s="830"/>
      <c r="BT33" s="830"/>
      <c r="BU33" s="342">
        <f>BU23-BU32</f>
        <v>56275091</v>
      </c>
      <c r="BV33" s="342">
        <f>BV23-BV32</f>
        <v>56231925</v>
      </c>
      <c r="BW33" s="343">
        <f>BW23-BW32</f>
        <v>52976376</v>
      </c>
    </row>
    <row r="34" spans="1:111" ht="15.75" customHeight="1" x14ac:dyDescent="0.2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</row>
    <row r="35" spans="1:111" s="319" customFormat="1" ht="12.75" customHeight="1" x14ac:dyDescent="0.2">
      <c r="A35" s="317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</row>
    <row r="36" spans="1:111" s="325" customFormat="1" ht="12.75" customHeight="1" x14ac:dyDescent="0.2">
      <c r="A36" s="320"/>
      <c r="B36" s="319"/>
      <c r="C36" s="321"/>
      <c r="D36" s="318" t="s">
        <v>284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9"/>
      <c r="R36" s="319"/>
      <c r="S36" s="319"/>
      <c r="T36" s="319"/>
      <c r="U36" s="319"/>
      <c r="V36" s="322"/>
      <c r="W36" s="322"/>
      <c r="X36" s="322"/>
      <c r="Y36" s="322"/>
      <c r="Z36" s="322"/>
      <c r="AA36" s="322"/>
      <c r="AB36" s="322"/>
      <c r="AC36" s="322"/>
      <c r="AD36" s="319"/>
      <c r="AE36" s="319"/>
      <c r="AF36" s="319"/>
      <c r="AG36" s="833" t="s">
        <v>285</v>
      </c>
      <c r="AH36" s="833"/>
      <c r="AI36" s="833"/>
      <c r="AJ36" s="833"/>
      <c r="AK36" s="833"/>
      <c r="AL36" s="833"/>
      <c r="AM36" s="833"/>
      <c r="AN36" s="833"/>
      <c r="AO36" s="833"/>
      <c r="AP36" s="833"/>
      <c r="AQ36" s="833"/>
      <c r="AR36" s="833"/>
      <c r="AS36" s="833"/>
      <c r="AT36" s="833"/>
      <c r="AU36" s="833"/>
      <c r="AV36" s="833"/>
      <c r="AW36" s="833"/>
      <c r="AX36" s="833"/>
      <c r="AY36" s="323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18" t="s">
        <v>286</v>
      </c>
      <c r="BM36" s="318"/>
      <c r="BN36" s="318"/>
      <c r="BO36" s="318"/>
      <c r="BP36" s="318"/>
      <c r="BQ36" s="318"/>
      <c r="BR36" s="318"/>
      <c r="BS36" s="318"/>
      <c r="BT36" s="318"/>
      <c r="BU36" s="318"/>
      <c r="BV36" s="407"/>
      <c r="BW36" s="322" t="s">
        <v>287</v>
      </c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</row>
    <row r="37" spans="1:111" s="329" customFormat="1" ht="12" x14ac:dyDescent="0.2">
      <c r="A37" s="326"/>
      <c r="B37" s="325"/>
      <c r="C37" s="321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831" t="s">
        <v>288</v>
      </c>
      <c r="W37" s="831"/>
      <c r="X37" s="831"/>
      <c r="Y37" s="831"/>
      <c r="Z37" s="831"/>
      <c r="AA37" s="831"/>
      <c r="AB37" s="831"/>
      <c r="AC37" s="831"/>
      <c r="AD37" s="325"/>
      <c r="AE37" s="325"/>
      <c r="AF37" s="325"/>
      <c r="AG37" s="831" t="s">
        <v>289</v>
      </c>
      <c r="AH37" s="831"/>
      <c r="AI37" s="831"/>
      <c r="AJ37" s="831"/>
      <c r="AK37" s="831"/>
      <c r="AL37" s="831"/>
      <c r="AM37" s="831"/>
      <c r="AN37" s="831"/>
      <c r="AO37" s="831"/>
      <c r="AP37" s="831"/>
      <c r="AQ37" s="831"/>
      <c r="AR37" s="831"/>
      <c r="AS37" s="831"/>
      <c r="AT37" s="831"/>
      <c r="AU37" s="831"/>
      <c r="AV37" s="831"/>
      <c r="AW37" s="831"/>
      <c r="AX37" s="831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8"/>
    </row>
    <row r="38" spans="1:111" s="318" customFormat="1" ht="12.75" customHeight="1" x14ac:dyDescent="0.2">
      <c r="A38" s="330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1"/>
      <c r="BY38" s="321"/>
      <c r="BZ38" s="321"/>
      <c r="CA38" s="321"/>
      <c r="CB38" s="321"/>
      <c r="CC38" s="321"/>
      <c r="CD38" s="321"/>
      <c r="CE38" s="321"/>
    </row>
    <row r="39" spans="1:111" s="321" customFormat="1" ht="12" customHeight="1" x14ac:dyDescent="0.2">
      <c r="A39" s="331"/>
      <c r="B39" s="332"/>
      <c r="D39" s="332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</row>
    <row r="40" spans="1:111" x14ac:dyDescent="0.2">
      <c r="B40" s="319"/>
      <c r="C40" s="321"/>
      <c r="D40" s="332" t="s">
        <v>0</v>
      </c>
      <c r="E40" s="833">
        <v>27</v>
      </c>
      <c r="F40" s="833"/>
      <c r="G40" s="319" t="s">
        <v>1</v>
      </c>
      <c r="H40" s="318"/>
      <c r="I40" s="318"/>
      <c r="J40" s="318"/>
      <c r="K40" s="833" t="s">
        <v>290</v>
      </c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318"/>
      <c r="W40" s="318"/>
      <c r="X40" s="834" t="s">
        <v>2</v>
      </c>
      <c r="Y40" s="834"/>
      <c r="Z40" s="834"/>
      <c r="AA40" s="834"/>
      <c r="AB40" s="835" t="s">
        <v>123</v>
      </c>
      <c r="AC40" s="835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</row>
    <row r="42" spans="1:111" ht="17.25" customHeight="1" x14ac:dyDescent="0.2"/>
    <row r="43" spans="1:111" ht="14.25" x14ac:dyDescent="0.2">
      <c r="G43" s="333" t="s">
        <v>154</v>
      </c>
      <c r="H43" s="334"/>
      <c r="I43" s="448" t="s">
        <v>441</v>
      </c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</row>
    <row r="44" spans="1:111" ht="14.25" x14ac:dyDescent="0.2">
      <c r="G44" s="335" t="s">
        <v>155</v>
      </c>
      <c r="H44" s="335"/>
      <c r="I44" s="448" t="s">
        <v>442</v>
      </c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8"/>
    </row>
    <row r="45" spans="1:111" ht="14.25" x14ac:dyDescent="0.2">
      <c r="G45" s="335" t="s">
        <v>156</v>
      </c>
      <c r="H45" s="335"/>
      <c r="I45" s="448" t="s">
        <v>443</v>
      </c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</row>
    <row r="46" spans="1:111" ht="26.25" customHeight="1" x14ac:dyDescent="0.2">
      <c r="G46" s="335" t="s">
        <v>157</v>
      </c>
      <c r="H46" s="335"/>
      <c r="I46" s="448" t="s">
        <v>444</v>
      </c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  <c r="BS46" s="448"/>
      <c r="BT46" s="448"/>
      <c r="BU46" s="448"/>
      <c r="BV46" s="448"/>
      <c r="BW46" s="448"/>
    </row>
    <row r="47" spans="1:111" ht="29.25" customHeight="1" x14ac:dyDescent="0.2">
      <c r="E47" s="336"/>
      <c r="F47" s="336"/>
      <c r="G47" s="335" t="s">
        <v>158</v>
      </c>
      <c r="H47" s="335"/>
      <c r="I47" s="832" t="s">
        <v>445</v>
      </c>
      <c r="J47" s="832"/>
      <c r="K47" s="832"/>
      <c r="L47" s="832"/>
      <c r="M47" s="832"/>
      <c r="N47" s="832"/>
      <c r="O47" s="832"/>
      <c r="P47" s="832"/>
      <c r="Q47" s="832"/>
      <c r="R47" s="832"/>
      <c r="S47" s="832"/>
      <c r="T47" s="832"/>
      <c r="U47" s="832"/>
      <c r="V47" s="832"/>
      <c r="W47" s="832"/>
      <c r="X47" s="832"/>
      <c r="Y47" s="832"/>
      <c r="Z47" s="832"/>
      <c r="AA47" s="832"/>
      <c r="AB47" s="832"/>
      <c r="AC47" s="832"/>
      <c r="AD47" s="832"/>
      <c r="AE47" s="832"/>
      <c r="AF47" s="832"/>
      <c r="AG47" s="832"/>
      <c r="AH47" s="832"/>
      <c r="AI47" s="832"/>
      <c r="AJ47" s="832"/>
      <c r="AK47" s="832"/>
      <c r="AL47" s="832"/>
      <c r="AM47" s="832"/>
      <c r="AN47" s="832"/>
      <c r="AO47" s="832"/>
      <c r="AP47" s="832"/>
      <c r="AQ47" s="832"/>
      <c r="AR47" s="832"/>
      <c r="AS47" s="832"/>
      <c r="AT47" s="832"/>
      <c r="AU47" s="832"/>
      <c r="AV47" s="832"/>
      <c r="AW47" s="832"/>
      <c r="AX47" s="832"/>
      <c r="AY47" s="832"/>
      <c r="AZ47" s="832"/>
      <c r="BA47" s="832"/>
      <c r="BB47" s="832"/>
      <c r="BC47" s="832"/>
      <c r="BD47" s="832"/>
      <c r="BE47" s="832"/>
      <c r="BF47" s="832"/>
      <c r="BG47" s="832"/>
      <c r="BH47" s="832"/>
      <c r="BI47" s="832"/>
      <c r="BJ47" s="832"/>
      <c r="BK47" s="832"/>
      <c r="BL47" s="832"/>
      <c r="BM47" s="832"/>
      <c r="BN47" s="832"/>
      <c r="BO47" s="832"/>
      <c r="BP47" s="832"/>
      <c r="BQ47" s="832"/>
      <c r="BR47" s="832"/>
      <c r="BS47" s="832"/>
      <c r="BT47" s="832"/>
      <c r="BU47" s="832"/>
      <c r="BV47" s="832"/>
      <c r="BW47" s="832"/>
    </row>
    <row r="48" spans="1:111" ht="14.25" customHeight="1" x14ac:dyDescent="0.2">
      <c r="E48" s="336"/>
      <c r="F48" s="336"/>
      <c r="G48" s="825" t="s">
        <v>159</v>
      </c>
      <c r="H48" s="825"/>
      <c r="I48" s="826" t="s">
        <v>446</v>
      </c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  <c r="AK48" s="826"/>
      <c r="AL48" s="826"/>
      <c r="AM48" s="826"/>
      <c r="AN48" s="826"/>
      <c r="AO48" s="826"/>
      <c r="AP48" s="826"/>
      <c r="AQ48" s="826"/>
      <c r="AR48" s="826"/>
      <c r="AS48" s="826"/>
      <c r="AT48" s="826"/>
      <c r="AU48" s="826"/>
      <c r="AV48" s="826"/>
      <c r="AW48" s="826"/>
      <c r="AX48" s="826"/>
      <c r="AY48" s="826"/>
      <c r="AZ48" s="826"/>
      <c r="BA48" s="826"/>
      <c r="BB48" s="826"/>
      <c r="BC48" s="826"/>
      <c r="BD48" s="826"/>
      <c r="BE48" s="826"/>
      <c r="BF48" s="826"/>
      <c r="BG48" s="826"/>
      <c r="BH48" s="826"/>
      <c r="BI48" s="826"/>
      <c r="BJ48" s="826"/>
      <c r="BK48" s="826"/>
      <c r="BL48" s="826"/>
      <c r="BM48" s="826"/>
      <c r="BN48" s="826"/>
      <c r="BO48" s="826"/>
      <c r="BP48" s="826"/>
      <c r="BQ48" s="826"/>
      <c r="BR48" s="826"/>
      <c r="BS48" s="826"/>
      <c r="BT48" s="826"/>
      <c r="BU48" s="826"/>
      <c r="BV48" s="826"/>
      <c r="BW48" s="826"/>
    </row>
    <row r="49" spans="5:75" ht="14.25" customHeight="1" x14ac:dyDescent="0.2">
      <c r="E49" s="336"/>
      <c r="F49" s="336"/>
      <c r="G49" s="825" t="s">
        <v>160</v>
      </c>
      <c r="H49" s="825"/>
      <c r="I49" s="826" t="s">
        <v>447</v>
      </c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R49" s="826"/>
      <c r="AS49" s="826"/>
      <c r="AT49" s="826"/>
      <c r="AU49" s="826"/>
      <c r="AV49" s="826"/>
      <c r="AW49" s="826"/>
      <c r="AX49" s="826"/>
      <c r="AY49" s="826"/>
      <c r="AZ49" s="826"/>
      <c r="BA49" s="826"/>
      <c r="BB49" s="826"/>
      <c r="BC49" s="826"/>
      <c r="BD49" s="826"/>
      <c r="BE49" s="826"/>
      <c r="BF49" s="826"/>
      <c r="BG49" s="826"/>
      <c r="BH49" s="826"/>
      <c r="BI49" s="826"/>
      <c r="BJ49" s="826"/>
      <c r="BK49" s="826"/>
      <c r="BL49" s="826"/>
      <c r="BM49" s="826"/>
      <c r="BN49" s="826"/>
      <c r="BO49" s="826"/>
      <c r="BP49" s="826"/>
      <c r="BQ49" s="826"/>
      <c r="BR49" s="826"/>
      <c r="BS49" s="826"/>
      <c r="BT49" s="826"/>
      <c r="BU49" s="826"/>
      <c r="BV49" s="826"/>
      <c r="BW49" s="826"/>
    </row>
    <row r="50" spans="5:75" ht="14.25" x14ac:dyDescent="0.2">
      <c r="E50" s="336"/>
      <c r="F50" s="336"/>
      <c r="G50" s="825" t="s">
        <v>161</v>
      </c>
      <c r="H50" s="825"/>
      <c r="I50" s="826" t="s">
        <v>448</v>
      </c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826"/>
      <c r="AM50" s="826"/>
      <c r="AN50" s="826"/>
      <c r="AO50" s="826"/>
      <c r="AP50" s="826"/>
      <c r="AQ50" s="826"/>
      <c r="AR50" s="826"/>
      <c r="AS50" s="826"/>
      <c r="AT50" s="826"/>
      <c r="AU50" s="826"/>
      <c r="AV50" s="826"/>
      <c r="AW50" s="826"/>
      <c r="AX50" s="826"/>
      <c r="AY50" s="826"/>
      <c r="AZ50" s="826"/>
      <c r="BA50" s="826"/>
      <c r="BB50" s="826"/>
      <c r="BC50" s="826"/>
      <c r="BD50" s="826"/>
      <c r="BE50" s="826"/>
      <c r="BF50" s="826"/>
      <c r="BG50" s="826"/>
      <c r="BH50" s="826"/>
      <c r="BI50" s="826"/>
      <c r="BJ50" s="826"/>
      <c r="BK50" s="826"/>
      <c r="BL50" s="826"/>
      <c r="BM50" s="826"/>
      <c r="BN50" s="826"/>
      <c r="BO50" s="826"/>
      <c r="BP50" s="826"/>
      <c r="BQ50" s="826"/>
      <c r="BR50" s="826"/>
      <c r="BS50" s="826"/>
      <c r="BT50" s="826"/>
      <c r="BU50" s="826"/>
      <c r="BV50" s="826"/>
      <c r="BW50" s="826"/>
    </row>
  </sheetData>
  <sheetProtection formatCells="0" formatColumns="0" autoFilter="0"/>
  <mergeCells count="71">
    <mergeCell ref="B3:BW3"/>
    <mergeCell ref="B4:BW4"/>
    <mergeCell ref="B7:BC7"/>
    <mergeCell ref="BD7:BT7"/>
    <mergeCell ref="B8:BC8"/>
    <mergeCell ref="BD8:BT8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C12:D12"/>
    <mergeCell ref="G12:BC12"/>
    <mergeCell ref="BD12:BT12"/>
    <mergeCell ref="G13:BC13"/>
    <mergeCell ref="BD13:BT13"/>
    <mergeCell ref="G15:BC15"/>
    <mergeCell ref="BD15:BT15"/>
    <mergeCell ref="G16:BC16"/>
    <mergeCell ref="BD16:BT16"/>
    <mergeCell ref="G17:BC17"/>
    <mergeCell ref="BD17:BT17"/>
    <mergeCell ref="G18:BC18"/>
    <mergeCell ref="BD18:BT18"/>
    <mergeCell ref="G19:BC19"/>
    <mergeCell ref="BD19:BT19"/>
    <mergeCell ref="G20:BC20"/>
    <mergeCell ref="BD20:BT20"/>
    <mergeCell ref="G21:BC21"/>
    <mergeCell ref="BD21:BT21"/>
    <mergeCell ref="G22:BC22"/>
    <mergeCell ref="BD22:BT22"/>
    <mergeCell ref="G23:BC23"/>
    <mergeCell ref="BD23:BT23"/>
    <mergeCell ref="G24:BC24"/>
    <mergeCell ref="BD24:BT24"/>
    <mergeCell ref="G25:BC25"/>
    <mergeCell ref="BD25:BT25"/>
    <mergeCell ref="G26:BC26"/>
    <mergeCell ref="BD26:BT26"/>
    <mergeCell ref="G27:BC27"/>
    <mergeCell ref="BD27:BT27"/>
    <mergeCell ref="G28:BC28"/>
    <mergeCell ref="BD28:BT28"/>
    <mergeCell ref="G29:BC29"/>
    <mergeCell ref="BD29:BT29"/>
    <mergeCell ref="G30:BC30"/>
    <mergeCell ref="BD30:BT30"/>
    <mergeCell ref="G31:BC31"/>
    <mergeCell ref="BD31:BT31"/>
    <mergeCell ref="G32:BC32"/>
    <mergeCell ref="BD32:BT32"/>
    <mergeCell ref="E40:F40"/>
    <mergeCell ref="K40:U40"/>
    <mergeCell ref="X40:AA40"/>
    <mergeCell ref="AB40:AC40"/>
    <mergeCell ref="AG36:AX36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E98"/>
  <sheetViews>
    <sheetView tabSelected="1" topLeftCell="B1" zoomScaleNormal="100" zoomScaleSheetLayoutView="100" workbookViewId="0">
      <selection activeCell="AB91" sqref="AB91"/>
    </sheetView>
  </sheetViews>
  <sheetFormatPr defaultColWidth="9.140625" defaultRowHeight="12.75" x14ac:dyDescent="0.2"/>
  <cols>
    <col min="1" max="1" width="8.42578125" style="124" hidden="1" customWidth="1"/>
    <col min="2" max="22" width="2.5703125" style="124" customWidth="1"/>
    <col min="23" max="23" width="3.7109375" style="124" customWidth="1"/>
    <col min="24" max="27" width="1.7109375" style="124" customWidth="1"/>
    <col min="28" max="28" width="20.5703125" style="124" customWidth="1"/>
    <col min="29" max="29" width="19.5703125" style="124" customWidth="1"/>
    <col min="30" max="30" width="20.85546875" style="124" hidden="1" customWidth="1"/>
    <col min="31" max="31" width="16.42578125" style="124" customWidth="1"/>
    <col min="32" max="16384" width="9.140625" style="124"/>
  </cols>
  <sheetData>
    <row r="1" spans="1:31" x14ac:dyDescent="0.2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1" ht="15" x14ac:dyDescent="0.2">
      <c r="B2" s="895" t="s">
        <v>450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</row>
    <row r="3" spans="1:31" ht="13.5" thickBot="1" x14ac:dyDescent="0.25"/>
    <row r="4" spans="1:31" ht="12.75" customHeight="1" x14ac:dyDescent="0.2">
      <c r="B4" s="729" t="s">
        <v>192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896" t="s">
        <v>535</v>
      </c>
      <c r="AC4" s="898" t="s">
        <v>536</v>
      </c>
    </row>
    <row r="5" spans="1:31" x14ac:dyDescent="0.2">
      <c r="B5" s="681" t="s">
        <v>351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96" t="s">
        <v>304</v>
      </c>
      <c r="Y5" s="696"/>
      <c r="Z5" s="696"/>
      <c r="AA5" s="696"/>
      <c r="AB5" s="897"/>
      <c r="AC5" s="899"/>
    </row>
    <row r="6" spans="1:31" s="192" customFormat="1" ht="12" thickBot="1" x14ac:dyDescent="0.25">
      <c r="B6" s="724">
        <v>1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>
        <v>2</v>
      </c>
      <c r="Y6" s="724"/>
      <c r="Z6" s="724"/>
      <c r="AA6" s="724"/>
      <c r="AB6" s="406">
        <v>3</v>
      </c>
      <c r="AC6" s="406">
        <v>4</v>
      </c>
      <c r="AD6" s="411"/>
      <c r="AE6" s="411"/>
    </row>
    <row r="7" spans="1:31" ht="13.5" thickBot="1" x14ac:dyDescent="0.25">
      <c r="B7" s="867" t="s">
        <v>451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9"/>
      <c r="X7" s="870">
        <v>8000</v>
      </c>
      <c r="Y7" s="871"/>
      <c r="Z7" s="871"/>
      <c r="AA7" s="871"/>
      <c r="AB7" s="409">
        <f>SUM(AB9:AB41)</f>
        <v>3318149</v>
      </c>
      <c r="AC7" s="410">
        <f>SUM(AC9:AC41)</f>
        <v>2563867</v>
      </c>
      <c r="AD7" s="234">
        <f>AB7-'F2'!BT47</f>
        <v>0</v>
      </c>
      <c r="AE7" s="234">
        <f>AC7-'F2'!BU47</f>
        <v>0</v>
      </c>
    </row>
    <row r="8" spans="1:31" ht="13.5" thickBot="1" x14ac:dyDescent="0.25">
      <c r="A8" s="124" t="s">
        <v>105</v>
      </c>
      <c r="B8" s="889" t="s">
        <v>365</v>
      </c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1"/>
      <c r="X8" s="892"/>
      <c r="Y8" s="893"/>
      <c r="Z8" s="893"/>
      <c r="AA8" s="894"/>
      <c r="AB8" s="194"/>
      <c r="AC8" s="195"/>
    </row>
    <row r="9" spans="1:31" ht="13.5" thickBot="1" x14ac:dyDescent="0.25">
      <c r="B9" s="872" t="s">
        <v>452</v>
      </c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4"/>
      <c r="X9" s="747">
        <v>8001</v>
      </c>
      <c r="Y9" s="877"/>
      <c r="Z9" s="877"/>
      <c r="AA9" s="878"/>
      <c r="AB9" s="194">
        <v>1159</v>
      </c>
      <c r="AC9" s="195">
        <v>3967</v>
      </c>
    </row>
    <row r="10" spans="1:31" ht="13.5" thickBot="1" x14ac:dyDescent="0.25">
      <c r="B10" s="872" t="s">
        <v>453</v>
      </c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4"/>
      <c r="X10" s="747">
        <v>8002</v>
      </c>
      <c r="Y10" s="875"/>
      <c r="Z10" s="875"/>
      <c r="AA10" s="876"/>
      <c r="AB10" s="412">
        <v>0</v>
      </c>
      <c r="AC10" s="195">
        <v>0</v>
      </c>
    </row>
    <row r="11" spans="1:31" ht="13.5" thickBot="1" x14ac:dyDescent="0.25">
      <c r="B11" s="872" t="s">
        <v>454</v>
      </c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4"/>
      <c r="X11" s="747">
        <v>8003</v>
      </c>
      <c r="Y11" s="875"/>
      <c r="Z11" s="875"/>
      <c r="AA11" s="876"/>
      <c r="AB11" s="412">
        <v>69216</v>
      </c>
      <c r="AC11" s="195">
        <v>17812</v>
      </c>
    </row>
    <row r="12" spans="1:31" ht="13.5" customHeight="1" thickBot="1" x14ac:dyDescent="0.25">
      <c r="B12" s="879" t="s">
        <v>455</v>
      </c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1"/>
      <c r="X12" s="747">
        <v>8004</v>
      </c>
      <c r="Y12" s="875"/>
      <c r="Z12" s="875"/>
      <c r="AA12" s="876"/>
      <c r="AB12" s="412">
        <v>0</v>
      </c>
      <c r="AC12" s="195">
        <v>0</v>
      </c>
    </row>
    <row r="13" spans="1:31" ht="13.5" thickBot="1" x14ac:dyDescent="0.25">
      <c r="B13" s="872" t="s">
        <v>456</v>
      </c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4"/>
      <c r="X13" s="747">
        <v>8005</v>
      </c>
      <c r="Y13" s="875"/>
      <c r="Z13" s="875"/>
      <c r="AA13" s="876"/>
      <c r="AB13" s="412">
        <v>0</v>
      </c>
      <c r="AC13" s="195">
        <v>0</v>
      </c>
    </row>
    <row r="14" spans="1:31" ht="13.5" thickBot="1" x14ac:dyDescent="0.25">
      <c r="B14" s="872" t="s">
        <v>457</v>
      </c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873"/>
      <c r="R14" s="873"/>
      <c r="S14" s="873"/>
      <c r="T14" s="873"/>
      <c r="U14" s="873"/>
      <c r="V14" s="873"/>
      <c r="W14" s="874"/>
      <c r="X14" s="747">
        <v>8006</v>
      </c>
      <c r="Y14" s="875"/>
      <c r="Z14" s="875"/>
      <c r="AA14" s="876"/>
      <c r="AB14" s="412">
        <v>0</v>
      </c>
      <c r="AC14" s="195">
        <v>79</v>
      </c>
    </row>
    <row r="15" spans="1:31" ht="13.5" thickBot="1" x14ac:dyDescent="0.25">
      <c r="B15" s="872" t="s">
        <v>458</v>
      </c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3"/>
      <c r="W15" s="874"/>
      <c r="X15" s="747">
        <v>8007</v>
      </c>
      <c r="Y15" s="875"/>
      <c r="Z15" s="875"/>
      <c r="AA15" s="876"/>
      <c r="AB15" s="412">
        <v>0</v>
      </c>
      <c r="AC15" s="195">
        <v>5609</v>
      </c>
    </row>
    <row r="16" spans="1:31" ht="13.5" thickBot="1" x14ac:dyDescent="0.25">
      <c r="B16" s="872" t="s">
        <v>459</v>
      </c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4"/>
      <c r="X16" s="747">
        <v>8008</v>
      </c>
      <c r="Y16" s="875"/>
      <c r="Z16" s="875"/>
      <c r="AA16" s="876"/>
      <c r="AB16" s="412">
        <v>0</v>
      </c>
      <c r="AC16" s="195">
        <v>0</v>
      </c>
    </row>
    <row r="17" spans="2:29" ht="13.5" thickBot="1" x14ac:dyDescent="0.25">
      <c r="B17" s="872" t="s">
        <v>460</v>
      </c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4"/>
      <c r="X17" s="747">
        <v>8009</v>
      </c>
      <c r="Y17" s="875"/>
      <c r="Z17" s="875"/>
      <c r="AA17" s="876"/>
      <c r="AB17" s="412">
        <v>281239</v>
      </c>
      <c r="AC17" s="195">
        <v>0</v>
      </c>
    </row>
    <row r="18" spans="2:29" ht="13.5" thickBot="1" x14ac:dyDescent="0.25">
      <c r="B18" s="872" t="s">
        <v>461</v>
      </c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873"/>
      <c r="T18" s="873"/>
      <c r="U18" s="873"/>
      <c r="V18" s="873"/>
      <c r="W18" s="874"/>
      <c r="X18" s="747">
        <v>8010</v>
      </c>
      <c r="Y18" s="875"/>
      <c r="Z18" s="875"/>
      <c r="AA18" s="876"/>
      <c r="AB18" s="412">
        <v>101185</v>
      </c>
      <c r="AC18" s="195">
        <v>120143</v>
      </c>
    </row>
    <row r="19" spans="2:29" ht="13.5" thickBot="1" x14ac:dyDescent="0.25">
      <c r="B19" s="872" t="s">
        <v>462</v>
      </c>
      <c r="C19" s="873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  <c r="T19" s="873"/>
      <c r="U19" s="873"/>
      <c r="V19" s="873"/>
      <c r="W19" s="874"/>
      <c r="X19" s="747">
        <v>8011</v>
      </c>
      <c r="Y19" s="875"/>
      <c r="Z19" s="875"/>
      <c r="AA19" s="876"/>
      <c r="AB19" s="412">
        <v>110175</v>
      </c>
      <c r="AC19" s="195">
        <v>6732</v>
      </c>
    </row>
    <row r="20" spans="2:29" ht="13.5" thickBot="1" x14ac:dyDescent="0.25">
      <c r="B20" s="900" t="s">
        <v>463</v>
      </c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2"/>
      <c r="X20" s="747">
        <v>8012</v>
      </c>
      <c r="Y20" s="875"/>
      <c r="Z20" s="875"/>
      <c r="AA20" s="876"/>
      <c r="AB20" s="412">
        <v>306</v>
      </c>
      <c r="AC20" s="195">
        <v>3816</v>
      </c>
    </row>
    <row r="21" spans="2:29" ht="28.5" customHeight="1" thickBot="1" x14ac:dyDescent="0.25">
      <c r="B21" s="879" t="s">
        <v>464</v>
      </c>
      <c r="C21" s="885"/>
      <c r="D21" s="885"/>
      <c r="E21" s="885"/>
      <c r="F21" s="885"/>
      <c r="G21" s="885"/>
      <c r="H21" s="885"/>
      <c r="I21" s="885"/>
      <c r="J21" s="885"/>
      <c r="K21" s="885"/>
      <c r="L21" s="885"/>
      <c r="M21" s="885"/>
      <c r="N21" s="885"/>
      <c r="O21" s="885"/>
      <c r="P21" s="885"/>
      <c r="Q21" s="885"/>
      <c r="R21" s="885"/>
      <c r="S21" s="885"/>
      <c r="T21" s="885"/>
      <c r="U21" s="885"/>
      <c r="V21" s="885"/>
      <c r="W21" s="886"/>
      <c r="X21" s="750">
        <v>8013</v>
      </c>
      <c r="Y21" s="887"/>
      <c r="Z21" s="887"/>
      <c r="AA21" s="888"/>
      <c r="AB21" s="412">
        <v>209215</v>
      </c>
      <c r="AC21" s="408">
        <v>112116</v>
      </c>
    </row>
    <row r="22" spans="2:29" ht="25.5" customHeight="1" thickBot="1" x14ac:dyDescent="0.25">
      <c r="B22" s="882" t="s">
        <v>465</v>
      </c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4"/>
      <c r="X22" s="747">
        <v>8014</v>
      </c>
      <c r="Y22" s="875"/>
      <c r="Z22" s="875"/>
      <c r="AA22" s="876"/>
      <c r="AB22" s="412">
        <v>10283</v>
      </c>
      <c r="AC22" s="195">
        <v>15912</v>
      </c>
    </row>
    <row r="23" spans="2:29" ht="13.5" thickBot="1" x14ac:dyDescent="0.25">
      <c r="B23" s="872" t="s">
        <v>466</v>
      </c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4"/>
      <c r="X23" s="747">
        <v>8015</v>
      </c>
      <c r="Y23" s="875"/>
      <c r="Z23" s="875"/>
      <c r="AA23" s="876"/>
      <c r="AB23" s="412">
        <v>0</v>
      </c>
      <c r="AC23" s="195">
        <v>0</v>
      </c>
    </row>
    <row r="24" spans="2:29" ht="13.5" thickBot="1" x14ac:dyDescent="0.25">
      <c r="B24" s="872" t="s">
        <v>467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4"/>
      <c r="X24" s="747">
        <v>8016</v>
      </c>
      <c r="Y24" s="875"/>
      <c r="Z24" s="875"/>
      <c r="AA24" s="876"/>
      <c r="AB24" s="412">
        <v>341</v>
      </c>
      <c r="AC24" s="195">
        <v>99402</v>
      </c>
    </row>
    <row r="25" spans="2:29" ht="13.5" thickBot="1" x14ac:dyDescent="0.25">
      <c r="B25" s="900" t="s">
        <v>468</v>
      </c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2"/>
      <c r="X25" s="747">
        <v>8017</v>
      </c>
      <c r="Y25" s="875"/>
      <c r="Z25" s="875"/>
      <c r="AA25" s="876"/>
      <c r="AB25" s="412">
        <v>0</v>
      </c>
      <c r="AC25" s="195">
        <v>0</v>
      </c>
    </row>
    <row r="26" spans="2:29" ht="26.25" customHeight="1" thickBot="1" x14ac:dyDescent="0.25">
      <c r="B26" s="879" t="s">
        <v>469</v>
      </c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80"/>
      <c r="V26" s="880"/>
      <c r="W26" s="881"/>
      <c r="X26" s="750">
        <v>8018</v>
      </c>
      <c r="Y26" s="887"/>
      <c r="Z26" s="887"/>
      <c r="AA26" s="888"/>
      <c r="AB26" s="412">
        <v>0</v>
      </c>
      <c r="AC26" s="195">
        <v>2954</v>
      </c>
    </row>
    <row r="27" spans="2:29" ht="37.5" customHeight="1" thickBot="1" x14ac:dyDescent="0.25">
      <c r="B27" s="879" t="s">
        <v>470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5"/>
      <c r="V27" s="885"/>
      <c r="W27" s="886"/>
      <c r="X27" s="750">
        <v>8019</v>
      </c>
      <c r="Y27" s="887"/>
      <c r="Z27" s="887"/>
      <c r="AA27" s="888"/>
      <c r="AB27" s="412">
        <v>74116</v>
      </c>
      <c r="AC27" s="195">
        <v>61342</v>
      </c>
    </row>
    <row r="28" spans="2:29" ht="24.75" customHeight="1" thickBot="1" x14ac:dyDescent="0.25">
      <c r="B28" s="911" t="s">
        <v>471</v>
      </c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2"/>
      <c r="U28" s="912"/>
      <c r="V28" s="912"/>
      <c r="W28" s="913"/>
      <c r="X28" s="750">
        <v>8020</v>
      </c>
      <c r="Y28" s="887"/>
      <c r="Z28" s="887"/>
      <c r="AA28" s="888"/>
      <c r="AB28" s="412">
        <v>63905</v>
      </c>
      <c r="AC28" s="195">
        <v>32363</v>
      </c>
    </row>
    <row r="29" spans="2:29" ht="26.25" customHeight="1" thickBot="1" x14ac:dyDescent="0.25">
      <c r="B29" s="879" t="s">
        <v>472</v>
      </c>
      <c r="C29" s="907"/>
      <c r="D29" s="907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7"/>
      <c r="W29" s="908"/>
      <c r="X29" s="750">
        <v>8021</v>
      </c>
      <c r="Y29" s="909"/>
      <c r="Z29" s="909"/>
      <c r="AA29" s="910"/>
      <c r="AB29" s="412">
        <v>520275</v>
      </c>
      <c r="AC29" s="195">
        <v>825023</v>
      </c>
    </row>
    <row r="30" spans="2:29" ht="25.5" customHeight="1" thickBot="1" x14ac:dyDescent="0.25">
      <c r="B30" s="914" t="s">
        <v>473</v>
      </c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6"/>
      <c r="X30" s="747">
        <v>8022</v>
      </c>
      <c r="Y30" s="875"/>
      <c r="Z30" s="875"/>
      <c r="AA30" s="876"/>
      <c r="AB30" s="412">
        <v>270706</v>
      </c>
      <c r="AC30" s="195">
        <v>67098</v>
      </c>
    </row>
    <row r="31" spans="2:29" ht="30" customHeight="1" thickBot="1" x14ac:dyDescent="0.25">
      <c r="B31" s="879" t="s">
        <v>474</v>
      </c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917"/>
      <c r="R31" s="917"/>
      <c r="S31" s="917"/>
      <c r="T31" s="917"/>
      <c r="U31" s="917"/>
      <c r="V31" s="917"/>
      <c r="W31" s="918"/>
      <c r="X31" s="750">
        <v>8023</v>
      </c>
      <c r="Y31" s="887"/>
      <c r="Z31" s="887"/>
      <c r="AA31" s="888"/>
      <c r="AB31" s="412">
        <v>10054</v>
      </c>
      <c r="AC31" s="195">
        <v>5927</v>
      </c>
    </row>
    <row r="32" spans="2:29" ht="13.5" thickBot="1" x14ac:dyDescent="0.25">
      <c r="B32" s="872" t="s">
        <v>475</v>
      </c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5"/>
      <c r="S32" s="905"/>
      <c r="T32" s="905"/>
      <c r="U32" s="905"/>
      <c r="V32" s="905"/>
      <c r="W32" s="906"/>
      <c r="X32" s="747">
        <v>8024</v>
      </c>
      <c r="Y32" s="875"/>
      <c r="Z32" s="875"/>
      <c r="AA32" s="876"/>
      <c r="AB32" s="412">
        <v>218986</v>
      </c>
      <c r="AC32" s="195">
        <v>1075314</v>
      </c>
    </row>
    <row r="33" spans="2:31" ht="27" customHeight="1" thickBot="1" x14ac:dyDescent="0.25">
      <c r="B33" s="879" t="s">
        <v>476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6"/>
      <c r="X33" s="747">
        <v>8025</v>
      </c>
      <c r="Y33" s="875"/>
      <c r="Z33" s="875"/>
      <c r="AA33" s="876"/>
      <c r="AB33" s="412">
        <v>52827</v>
      </c>
      <c r="AC33" s="195">
        <v>57479</v>
      </c>
    </row>
    <row r="34" spans="2:31" ht="13.5" thickBot="1" x14ac:dyDescent="0.25">
      <c r="B34" s="872" t="s">
        <v>477</v>
      </c>
      <c r="C34" s="905"/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6"/>
      <c r="X34" s="747">
        <v>8026</v>
      </c>
      <c r="Y34" s="875"/>
      <c r="Z34" s="875"/>
      <c r="AA34" s="876"/>
      <c r="AB34" s="412">
        <v>16842</v>
      </c>
      <c r="AC34" s="195">
        <v>19700</v>
      </c>
    </row>
    <row r="35" spans="2:31" ht="13.5" thickBot="1" x14ac:dyDescent="0.25">
      <c r="B35" s="872" t="s">
        <v>478</v>
      </c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6"/>
      <c r="X35" s="747">
        <v>8027</v>
      </c>
      <c r="Y35" s="875"/>
      <c r="Z35" s="875"/>
      <c r="AA35" s="876"/>
      <c r="AB35" s="412">
        <v>0</v>
      </c>
      <c r="AC35" s="195">
        <v>0</v>
      </c>
    </row>
    <row r="36" spans="2:31" ht="13.5" thickBot="1" x14ac:dyDescent="0.25">
      <c r="B36" s="872" t="s">
        <v>479</v>
      </c>
      <c r="C36" s="905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6"/>
      <c r="X36" s="747">
        <v>8028</v>
      </c>
      <c r="Y36" s="875"/>
      <c r="Z36" s="875"/>
      <c r="AA36" s="876"/>
      <c r="AB36" s="412">
        <v>5188</v>
      </c>
      <c r="AC36" s="195">
        <v>61</v>
      </c>
    </row>
    <row r="37" spans="2:31" ht="13.5" thickBot="1" x14ac:dyDescent="0.25">
      <c r="B37" s="872" t="s">
        <v>480</v>
      </c>
      <c r="C37" s="905"/>
      <c r="D37" s="905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6"/>
      <c r="X37" s="747">
        <v>8029</v>
      </c>
      <c r="Y37" s="875"/>
      <c r="Z37" s="875"/>
      <c r="AA37" s="876"/>
      <c r="AB37" s="412">
        <v>0</v>
      </c>
      <c r="AC37" s="195">
        <v>0</v>
      </c>
    </row>
    <row r="38" spans="2:31" ht="13.5" thickBot="1" x14ac:dyDescent="0.25">
      <c r="B38" s="872" t="s">
        <v>481</v>
      </c>
      <c r="C38" s="905"/>
      <c r="D38" s="905"/>
      <c r="E38" s="905"/>
      <c r="F38" s="905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6"/>
      <c r="X38" s="747">
        <v>8030</v>
      </c>
      <c r="Y38" s="875"/>
      <c r="Z38" s="875"/>
      <c r="AA38" s="876"/>
      <c r="AB38" s="412" t="s">
        <v>124</v>
      </c>
      <c r="AC38" s="195">
        <v>0</v>
      </c>
    </row>
    <row r="39" spans="2:31" ht="26.25" customHeight="1" thickBot="1" x14ac:dyDescent="0.25">
      <c r="B39" s="936" t="s">
        <v>482</v>
      </c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8"/>
      <c r="X39" s="747">
        <v>8031</v>
      </c>
      <c r="Y39" s="875"/>
      <c r="Z39" s="875"/>
      <c r="AA39" s="876"/>
      <c r="AB39" s="412">
        <v>0</v>
      </c>
      <c r="AC39" s="195">
        <v>0</v>
      </c>
    </row>
    <row r="40" spans="2:31" ht="17.25" customHeight="1" thickBot="1" x14ac:dyDescent="0.25">
      <c r="B40" s="879" t="s">
        <v>483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917"/>
      <c r="R40" s="917"/>
      <c r="S40" s="917"/>
      <c r="T40" s="917"/>
      <c r="U40" s="917"/>
      <c r="V40" s="917"/>
      <c r="W40" s="918"/>
      <c r="X40" s="747">
        <v>8032</v>
      </c>
      <c r="Y40" s="875"/>
      <c r="Z40" s="875"/>
      <c r="AA40" s="876"/>
      <c r="AB40" s="412">
        <v>0</v>
      </c>
      <c r="AC40" s="195">
        <v>0</v>
      </c>
    </row>
    <row r="41" spans="2:31" ht="13.5" thickBot="1" x14ac:dyDescent="0.25">
      <c r="B41" s="919" t="s">
        <v>484</v>
      </c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1"/>
      <c r="X41" s="711">
        <v>8033</v>
      </c>
      <c r="Y41" s="712"/>
      <c r="Z41" s="712"/>
      <c r="AA41" s="712"/>
      <c r="AB41" s="412">
        <v>1302131</v>
      </c>
      <c r="AC41" s="195">
        <v>31018</v>
      </c>
      <c r="AD41" s="124" t="s">
        <v>527</v>
      </c>
    </row>
    <row r="42" spans="2:31" ht="13.5" thickBot="1" x14ac:dyDescent="0.25">
      <c r="B42" s="931" t="s">
        <v>485</v>
      </c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3"/>
      <c r="X42" s="934">
        <v>8100</v>
      </c>
      <c r="Y42" s="935"/>
      <c r="Z42" s="935"/>
      <c r="AA42" s="935"/>
      <c r="AB42" s="412">
        <f>SUM(AB44:AB85)</f>
        <v>-5160064</v>
      </c>
      <c r="AC42" s="195">
        <f>SUM(AC44:AC85)</f>
        <v>-4209222</v>
      </c>
      <c r="AD42" s="234">
        <f>AB42-'F2'!BT48</f>
        <v>0</v>
      </c>
      <c r="AE42" s="234">
        <f>AC42-'F2'!BU48</f>
        <v>0</v>
      </c>
    </row>
    <row r="43" spans="2:31" ht="13.5" thickBot="1" x14ac:dyDescent="0.25">
      <c r="B43" s="925" t="s">
        <v>365</v>
      </c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7"/>
      <c r="X43" s="928"/>
      <c r="Y43" s="929"/>
      <c r="Z43" s="929"/>
      <c r="AA43" s="930"/>
      <c r="AB43" s="412"/>
      <c r="AC43" s="195"/>
    </row>
    <row r="44" spans="2:31" ht="12.75" customHeight="1" thickBot="1" x14ac:dyDescent="0.25">
      <c r="B44" s="922" t="s">
        <v>486</v>
      </c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3"/>
      <c r="T44" s="923"/>
      <c r="U44" s="923"/>
      <c r="V44" s="923"/>
      <c r="W44" s="924"/>
      <c r="X44" s="695">
        <v>8101</v>
      </c>
      <c r="Y44" s="696"/>
      <c r="Z44" s="696"/>
      <c r="AA44" s="696"/>
      <c r="AB44" s="412">
        <v>-131</v>
      </c>
      <c r="AC44" s="195">
        <v>-1460</v>
      </c>
    </row>
    <row r="45" spans="2:31" ht="12.75" customHeight="1" thickBot="1" x14ac:dyDescent="0.25">
      <c r="B45" s="872" t="s">
        <v>487</v>
      </c>
      <c r="C45" s="873"/>
      <c r="D45" s="873"/>
      <c r="E45" s="873"/>
      <c r="F45" s="873"/>
      <c r="G45" s="873"/>
      <c r="H45" s="873"/>
      <c r="I45" s="873"/>
      <c r="J45" s="873"/>
      <c r="K45" s="873"/>
      <c r="L45" s="873"/>
      <c r="M45" s="873"/>
      <c r="N45" s="873"/>
      <c r="O45" s="873"/>
      <c r="P45" s="873"/>
      <c r="Q45" s="873"/>
      <c r="R45" s="873"/>
      <c r="S45" s="873"/>
      <c r="T45" s="873"/>
      <c r="U45" s="873"/>
      <c r="V45" s="873"/>
      <c r="W45" s="874"/>
      <c r="X45" s="695">
        <v>8102</v>
      </c>
      <c r="Y45" s="696"/>
      <c r="Z45" s="696"/>
      <c r="AA45" s="696"/>
      <c r="AB45" s="412">
        <v>0</v>
      </c>
      <c r="AC45" s="195">
        <v>0</v>
      </c>
    </row>
    <row r="46" spans="2:31" ht="12.75" customHeight="1" thickBot="1" x14ac:dyDescent="0.25">
      <c r="B46" s="872" t="s">
        <v>488</v>
      </c>
      <c r="C46" s="873"/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4"/>
      <c r="X46" s="695">
        <v>8103</v>
      </c>
      <c r="Y46" s="696"/>
      <c r="Z46" s="696"/>
      <c r="AA46" s="696"/>
      <c r="AB46" s="412">
        <v>-60453</v>
      </c>
      <c r="AC46" s="195">
        <v>-14792</v>
      </c>
    </row>
    <row r="47" spans="2:31" ht="12.75" customHeight="1" thickBot="1" x14ac:dyDescent="0.25">
      <c r="B47" s="872" t="s">
        <v>489</v>
      </c>
      <c r="C47" s="873"/>
      <c r="D47" s="873"/>
      <c r="E47" s="873"/>
      <c r="F47" s="873"/>
      <c r="G47" s="873"/>
      <c r="H47" s="873"/>
      <c r="I47" s="873"/>
      <c r="J47" s="873"/>
      <c r="K47" s="873"/>
      <c r="L47" s="873"/>
      <c r="M47" s="873"/>
      <c r="N47" s="873"/>
      <c r="O47" s="873"/>
      <c r="P47" s="873"/>
      <c r="Q47" s="873"/>
      <c r="R47" s="873"/>
      <c r="S47" s="873"/>
      <c r="T47" s="873"/>
      <c r="U47" s="873"/>
      <c r="V47" s="873"/>
      <c r="W47" s="874"/>
      <c r="X47" s="695">
        <v>8104</v>
      </c>
      <c r="Y47" s="696"/>
      <c r="Z47" s="696"/>
      <c r="AA47" s="696"/>
      <c r="AB47" s="412">
        <v>0</v>
      </c>
      <c r="AC47" s="195">
        <v>0</v>
      </c>
    </row>
    <row r="48" spans="2:31" ht="12.75" customHeight="1" thickBot="1" x14ac:dyDescent="0.25">
      <c r="B48" s="872" t="s">
        <v>490</v>
      </c>
      <c r="C48" s="873"/>
      <c r="D48" s="873"/>
      <c r="E48" s="873"/>
      <c r="F48" s="873"/>
      <c r="G48" s="873"/>
      <c r="H48" s="873"/>
      <c r="I48" s="873"/>
      <c r="J48" s="873"/>
      <c r="K48" s="873"/>
      <c r="L48" s="873"/>
      <c r="M48" s="873"/>
      <c r="N48" s="873"/>
      <c r="O48" s="873"/>
      <c r="P48" s="873"/>
      <c r="Q48" s="873"/>
      <c r="R48" s="873"/>
      <c r="S48" s="873"/>
      <c r="T48" s="873"/>
      <c r="U48" s="873"/>
      <c r="V48" s="873"/>
      <c r="W48" s="874"/>
      <c r="X48" s="695">
        <v>8105</v>
      </c>
      <c r="Y48" s="696"/>
      <c r="Z48" s="696"/>
      <c r="AA48" s="696"/>
      <c r="AB48" s="412">
        <v>0</v>
      </c>
      <c r="AC48" s="195">
        <v>0</v>
      </c>
    </row>
    <row r="49" spans="2:29" ht="12.75" customHeight="1" thickBot="1" x14ac:dyDescent="0.25">
      <c r="B49" s="872" t="s">
        <v>491</v>
      </c>
      <c r="C49" s="873"/>
      <c r="D49" s="873"/>
      <c r="E49" s="873"/>
      <c r="F49" s="873"/>
      <c r="G49" s="873"/>
      <c r="H49" s="873"/>
      <c r="I49" s="873"/>
      <c r="J49" s="873"/>
      <c r="K49" s="873"/>
      <c r="L49" s="873"/>
      <c r="M49" s="873"/>
      <c r="N49" s="873"/>
      <c r="O49" s="873"/>
      <c r="P49" s="873"/>
      <c r="Q49" s="873"/>
      <c r="R49" s="873"/>
      <c r="S49" s="873"/>
      <c r="T49" s="873"/>
      <c r="U49" s="873"/>
      <c r="V49" s="873"/>
      <c r="W49" s="874"/>
      <c r="X49" s="695">
        <v>8106</v>
      </c>
      <c r="Y49" s="696"/>
      <c r="Z49" s="696"/>
      <c r="AA49" s="696"/>
      <c r="AB49" s="412">
        <v>-42</v>
      </c>
      <c r="AC49" s="195">
        <v>-251</v>
      </c>
    </row>
    <row r="50" spans="2:29" ht="12.75" customHeight="1" thickBot="1" x14ac:dyDescent="0.25">
      <c r="B50" s="872" t="s">
        <v>492</v>
      </c>
      <c r="C50" s="905"/>
      <c r="D50" s="905"/>
      <c r="E50" s="905"/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6"/>
      <c r="X50" s="695">
        <v>8107</v>
      </c>
      <c r="Y50" s="696"/>
      <c r="Z50" s="696"/>
      <c r="AA50" s="696"/>
      <c r="AB50" s="412">
        <v>0</v>
      </c>
      <c r="AC50" s="195">
        <v>-5780</v>
      </c>
    </row>
    <row r="51" spans="2:29" ht="12.75" customHeight="1" thickBot="1" x14ac:dyDescent="0.25">
      <c r="B51" s="872" t="s">
        <v>493</v>
      </c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903"/>
      <c r="U51" s="903"/>
      <c r="V51" s="903"/>
      <c r="W51" s="904"/>
      <c r="X51" s="695">
        <v>8108</v>
      </c>
      <c r="Y51" s="696"/>
      <c r="Z51" s="696"/>
      <c r="AA51" s="696"/>
      <c r="AB51" s="412">
        <v>0</v>
      </c>
      <c r="AC51" s="195">
        <v>0</v>
      </c>
    </row>
    <row r="52" spans="2:29" ht="12.75" customHeight="1" thickBot="1" x14ac:dyDescent="0.25">
      <c r="B52" s="872" t="s">
        <v>494</v>
      </c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4"/>
      <c r="X52" s="695">
        <v>8109</v>
      </c>
      <c r="Y52" s="696"/>
      <c r="Z52" s="696"/>
      <c r="AA52" s="696"/>
      <c r="AB52" s="412">
        <v>-2570</v>
      </c>
      <c r="AC52" s="195">
        <v>-29149</v>
      </c>
    </row>
    <row r="53" spans="2:29" ht="12.75" customHeight="1" thickBot="1" x14ac:dyDescent="0.25">
      <c r="B53" s="872" t="s">
        <v>495</v>
      </c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3"/>
      <c r="T53" s="903"/>
      <c r="U53" s="903"/>
      <c r="V53" s="903"/>
      <c r="W53" s="904"/>
      <c r="X53" s="695">
        <v>8110</v>
      </c>
      <c r="Y53" s="696"/>
      <c r="Z53" s="696"/>
      <c r="AA53" s="696"/>
      <c r="AB53" s="412">
        <v>-2591</v>
      </c>
      <c r="AC53" s="195">
        <v>-2472</v>
      </c>
    </row>
    <row r="54" spans="2:29" ht="12.75" customHeight="1" thickBot="1" x14ac:dyDescent="0.25">
      <c r="B54" s="872" t="s">
        <v>496</v>
      </c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  <c r="O54" s="903"/>
      <c r="P54" s="903"/>
      <c r="Q54" s="903"/>
      <c r="R54" s="903"/>
      <c r="S54" s="903"/>
      <c r="T54" s="903"/>
      <c r="U54" s="903"/>
      <c r="V54" s="903"/>
      <c r="W54" s="904"/>
      <c r="X54" s="695">
        <v>8111</v>
      </c>
      <c r="Y54" s="696"/>
      <c r="Z54" s="696"/>
      <c r="AA54" s="696"/>
      <c r="AB54" s="412">
        <v>-572990</v>
      </c>
      <c r="AC54" s="195">
        <v>-1030718</v>
      </c>
    </row>
    <row r="55" spans="2:29" ht="12.75" customHeight="1" thickBot="1" x14ac:dyDescent="0.25">
      <c r="B55" s="872" t="s">
        <v>497</v>
      </c>
      <c r="C55" s="903"/>
      <c r="D55" s="903"/>
      <c r="E55" s="903"/>
      <c r="F55" s="903"/>
      <c r="G55" s="903"/>
      <c r="H55" s="903"/>
      <c r="I55" s="903"/>
      <c r="J55" s="903"/>
      <c r="K55" s="903"/>
      <c r="L55" s="903"/>
      <c r="M55" s="903"/>
      <c r="N55" s="903"/>
      <c r="O55" s="903"/>
      <c r="P55" s="903"/>
      <c r="Q55" s="903"/>
      <c r="R55" s="903"/>
      <c r="S55" s="903"/>
      <c r="T55" s="903"/>
      <c r="U55" s="903"/>
      <c r="V55" s="903"/>
      <c r="W55" s="904"/>
      <c r="X55" s="695">
        <v>8112</v>
      </c>
      <c r="Y55" s="696"/>
      <c r="Z55" s="696"/>
      <c r="AA55" s="696"/>
      <c r="AB55" s="412">
        <v>0</v>
      </c>
      <c r="AC55" s="195">
        <v>0</v>
      </c>
    </row>
    <row r="56" spans="2:29" ht="12.75" customHeight="1" thickBot="1" x14ac:dyDescent="0.25">
      <c r="B56" s="872" t="s">
        <v>498</v>
      </c>
      <c r="C56" s="903"/>
      <c r="D56" s="903"/>
      <c r="E56" s="903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03"/>
      <c r="Q56" s="903"/>
      <c r="R56" s="903"/>
      <c r="S56" s="903"/>
      <c r="T56" s="903"/>
      <c r="U56" s="903"/>
      <c r="V56" s="903"/>
      <c r="W56" s="904"/>
      <c r="X56" s="695">
        <v>8113</v>
      </c>
      <c r="Y56" s="696"/>
      <c r="Z56" s="696"/>
      <c r="AA56" s="696"/>
      <c r="AB56" s="412">
        <v>-7497</v>
      </c>
      <c r="AC56" s="195">
        <v>-11983</v>
      </c>
    </row>
    <row r="57" spans="2:29" ht="12.75" customHeight="1" thickBot="1" x14ac:dyDescent="0.25">
      <c r="B57" s="872" t="s">
        <v>499</v>
      </c>
      <c r="C57" s="903"/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4"/>
      <c r="X57" s="695">
        <v>8114</v>
      </c>
      <c r="Y57" s="696"/>
      <c r="Z57" s="696"/>
      <c r="AA57" s="696"/>
      <c r="AB57" s="412">
        <v>0</v>
      </c>
      <c r="AC57" s="195">
        <v>0</v>
      </c>
    </row>
    <row r="58" spans="2:29" ht="12.75" customHeight="1" thickBot="1" x14ac:dyDescent="0.25">
      <c r="B58" s="872" t="s">
        <v>500</v>
      </c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4"/>
      <c r="X58" s="695">
        <v>8115</v>
      </c>
      <c r="Y58" s="696"/>
      <c r="Z58" s="696"/>
      <c r="AA58" s="696"/>
      <c r="AB58" s="412">
        <v>-845551</v>
      </c>
      <c r="AC58" s="195">
        <v>-608316</v>
      </c>
    </row>
    <row r="59" spans="2:29" ht="12.75" customHeight="1" thickBot="1" x14ac:dyDescent="0.25">
      <c r="B59" s="872" t="s">
        <v>501</v>
      </c>
      <c r="C59" s="903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4"/>
      <c r="X59" s="695">
        <v>8116</v>
      </c>
      <c r="Y59" s="696"/>
      <c r="Z59" s="696"/>
      <c r="AA59" s="696"/>
      <c r="AB59" s="412">
        <v>-29490</v>
      </c>
      <c r="AC59" s="195">
        <v>-26624</v>
      </c>
    </row>
    <row r="60" spans="2:29" ht="12.75" customHeight="1" thickBot="1" x14ac:dyDescent="0.25">
      <c r="B60" s="872" t="s">
        <v>502</v>
      </c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4"/>
      <c r="X60" s="695">
        <v>8117</v>
      </c>
      <c r="Y60" s="696"/>
      <c r="Z60" s="696"/>
      <c r="AA60" s="696"/>
      <c r="AB60" s="412">
        <v>-13</v>
      </c>
      <c r="AC60" s="195">
        <v>0</v>
      </c>
    </row>
    <row r="61" spans="2:29" ht="12.75" customHeight="1" thickBot="1" x14ac:dyDescent="0.25">
      <c r="B61" s="872" t="s">
        <v>503</v>
      </c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3"/>
      <c r="W61" s="904"/>
      <c r="X61" s="695">
        <v>8118</v>
      </c>
      <c r="Y61" s="696"/>
      <c r="Z61" s="696"/>
      <c r="AA61" s="696"/>
      <c r="AB61" s="412">
        <v>-520258</v>
      </c>
      <c r="AC61" s="195">
        <v>-191833</v>
      </c>
    </row>
    <row r="62" spans="2:29" ht="12.75" customHeight="1" thickBot="1" x14ac:dyDescent="0.25">
      <c r="B62" s="872" t="s">
        <v>504</v>
      </c>
      <c r="C62" s="903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903"/>
      <c r="R62" s="903"/>
      <c r="S62" s="903"/>
      <c r="T62" s="903"/>
      <c r="U62" s="903"/>
      <c r="V62" s="903"/>
      <c r="W62" s="904"/>
      <c r="X62" s="695">
        <v>8119</v>
      </c>
      <c r="Y62" s="696"/>
      <c r="Z62" s="696"/>
      <c r="AA62" s="696"/>
      <c r="AB62" s="412">
        <v>-233176</v>
      </c>
      <c r="AC62" s="195">
        <v>-388148</v>
      </c>
    </row>
    <row r="63" spans="2:29" ht="12.75" customHeight="1" thickBot="1" x14ac:dyDescent="0.25">
      <c r="B63" s="872" t="s">
        <v>505</v>
      </c>
      <c r="C63" s="903"/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3"/>
      <c r="U63" s="903"/>
      <c r="V63" s="903"/>
      <c r="W63" s="904"/>
      <c r="X63" s="695">
        <v>8120</v>
      </c>
      <c r="Y63" s="696"/>
      <c r="Z63" s="696"/>
      <c r="AA63" s="696"/>
      <c r="AB63" s="412">
        <v>-290516</v>
      </c>
      <c r="AC63" s="195">
        <v>-20695</v>
      </c>
    </row>
    <row r="64" spans="2:29" ht="12.75" customHeight="1" thickBot="1" x14ac:dyDescent="0.25">
      <c r="B64" s="872" t="s">
        <v>506</v>
      </c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6"/>
      <c r="X64" s="695">
        <v>8121</v>
      </c>
      <c r="Y64" s="696"/>
      <c r="Z64" s="696"/>
      <c r="AA64" s="696"/>
      <c r="AB64" s="412">
        <v>-205</v>
      </c>
      <c r="AC64" s="195">
        <v>-1918</v>
      </c>
    </row>
    <row r="65" spans="2:29" ht="25.5" customHeight="1" thickBot="1" x14ac:dyDescent="0.25">
      <c r="B65" s="879" t="s">
        <v>464</v>
      </c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5"/>
      <c r="S65" s="885"/>
      <c r="T65" s="885"/>
      <c r="U65" s="885"/>
      <c r="V65" s="885"/>
      <c r="W65" s="886"/>
      <c r="X65" s="750">
        <v>8122</v>
      </c>
      <c r="Y65" s="751"/>
      <c r="Z65" s="751"/>
      <c r="AA65" s="752"/>
      <c r="AB65" s="412">
        <v>-30975</v>
      </c>
      <c r="AC65" s="195">
        <v>-40968</v>
      </c>
    </row>
    <row r="66" spans="2:29" ht="12.75" customHeight="1" thickBot="1" x14ac:dyDescent="0.25">
      <c r="B66" s="939" t="s">
        <v>507</v>
      </c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4"/>
      <c r="X66" s="695">
        <v>8123</v>
      </c>
      <c r="Y66" s="696"/>
      <c r="Z66" s="696"/>
      <c r="AA66" s="696"/>
      <c r="AB66" s="412">
        <v>0</v>
      </c>
      <c r="AC66" s="195">
        <v>0</v>
      </c>
    </row>
    <row r="67" spans="2:29" ht="26.25" customHeight="1" thickBot="1" x14ac:dyDescent="0.25">
      <c r="B67" s="882" t="s">
        <v>508</v>
      </c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4"/>
      <c r="X67" s="747">
        <v>8124</v>
      </c>
      <c r="Y67" s="748"/>
      <c r="Z67" s="748"/>
      <c r="AA67" s="749"/>
      <c r="AB67" s="412">
        <v>-25096</v>
      </c>
      <c r="AC67" s="195">
        <v>-23409</v>
      </c>
    </row>
    <row r="68" spans="2:29" ht="12.75" customHeight="1" thickBot="1" x14ac:dyDescent="0.25">
      <c r="B68" s="939" t="s">
        <v>509</v>
      </c>
      <c r="C68" s="883"/>
      <c r="D68" s="883"/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4"/>
      <c r="X68" s="747">
        <v>8125</v>
      </c>
      <c r="Y68" s="748"/>
      <c r="Z68" s="748"/>
      <c r="AA68" s="749"/>
      <c r="AB68" s="412">
        <v>0</v>
      </c>
      <c r="AC68" s="195">
        <v>0</v>
      </c>
    </row>
    <row r="69" spans="2:29" ht="12.75" customHeight="1" thickBot="1" x14ac:dyDescent="0.25">
      <c r="B69" s="939" t="s">
        <v>510</v>
      </c>
      <c r="C69" s="883"/>
      <c r="D69" s="883"/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4"/>
      <c r="X69" s="747">
        <v>8126</v>
      </c>
      <c r="Y69" s="748"/>
      <c r="Z69" s="748"/>
      <c r="AA69" s="749"/>
      <c r="AB69" s="412">
        <v>-218986</v>
      </c>
      <c r="AC69" s="195">
        <v>-1075314</v>
      </c>
    </row>
    <row r="70" spans="2:29" ht="12.75" customHeight="1" thickBot="1" x14ac:dyDescent="0.25">
      <c r="B70" s="939" t="s">
        <v>511</v>
      </c>
      <c r="C70" s="883"/>
      <c r="D70" s="883"/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4"/>
      <c r="X70" s="747">
        <v>8127</v>
      </c>
      <c r="Y70" s="748"/>
      <c r="Z70" s="748"/>
      <c r="AA70" s="749"/>
      <c r="AB70" s="412">
        <v>-33437</v>
      </c>
      <c r="AC70" s="195">
        <v>-33120</v>
      </c>
    </row>
    <row r="71" spans="2:29" ht="26.25" customHeight="1" thickBot="1" x14ac:dyDescent="0.25">
      <c r="B71" s="882" t="s">
        <v>512</v>
      </c>
      <c r="C71" s="883"/>
      <c r="D71" s="883"/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4"/>
      <c r="X71" s="747">
        <v>8128</v>
      </c>
      <c r="Y71" s="748"/>
      <c r="Z71" s="748"/>
      <c r="AA71" s="749"/>
      <c r="AB71" s="412">
        <v>0</v>
      </c>
      <c r="AC71" s="195">
        <v>0</v>
      </c>
    </row>
    <row r="72" spans="2:29" ht="12.75" customHeight="1" thickBot="1" x14ac:dyDescent="0.25">
      <c r="B72" s="939" t="s">
        <v>513</v>
      </c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4"/>
      <c r="X72" s="747">
        <v>8129</v>
      </c>
      <c r="Y72" s="748"/>
      <c r="Z72" s="748"/>
      <c r="AA72" s="749"/>
      <c r="AB72" s="412">
        <v>-2360</v>
      </c>
      <c r="AC72" s="195">
        <v>0</v>
      </c>
    </row>
    <row r="73" spans="2:29" ht="26.25" customHeight="1" thickBot="1" x14ac:dyDescent="0.25">
      <c r="B73" s="879" t="s">
        <v>514</v>
      </c>
      <c r="C73" s="903"/>
      <c r="D73" s="903"/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903"/>
      <c r="P73" s="903"/>
      <c r="Q73" s="903"/>
      <c r="R73" s="903"/>
      <c r="S73" s="903"/>
      <c r="T73" s="903"/>
      <c r="U73" s="903"/>
      <c r="V73" s="903"/>
      <c r="W73" s="904"/>
      <c r="X73" s="747">
        <v>8130</v>
      </c>
      <c r="Y73" s="748"/>
      <c r="Z73" s="748"/>
      <c r="AA73" s="749"/>
      <c r="AB73" s="412">
        <v>-3844</v>
      </c>
      <c r="AC73" s="195">
        <v>-4282</v>
      </c>
    </row>
    <row r="74" spans="2:29" ht="12.75" customHeight="1" thickBot="1" x14ac:dyDescent="0.25">
      <c r="B74" s="872" t="s">
        <v>515</v>
      </c>
      <c r="C74" s="903"/>
      <c r="D74" s="903"/>
      <c r="E74" s="903"/>
      <c r="F74" s="903"/>
      <c r="G74" s="903"/>
      <c r="H74" s="903"/>
      <c r="I74" s="903"/>
      <c r="J74" s="903"/>
      <c r="K74" s="903"/>
      <c r="L74" s="903"/>
      <c r="M74" s="903"/>
      <c r="N74" s="903"/>
      <c r="O74" s="903"/>
      <c r="P74" s="903"/>
      <c r="Q74" s="903"/>
      <c r="R74" s="903"/>
      <c r="S74" s="903"/>
      <c r="T74" s="903"/>
      <c r="U74" s="903"/>
      <c r="V74" s="903"/>
      <c r="W74" s="904"/>
      <c r="X74" s="747">
        <v>8131</v>
      </c>
      <c r="Y74" s="748"/>
      <c r="Z74" s="748"/>
      <c r="AA74" s="749"/>
      <c r="AB74" s="412">
        <v>-71</v>
      </c>
      <c r="AC74" s="195">
        <v>-6</v>
      </c>
    </row>
    <row r="75" spans="2:29" ht="12.75" customHeight="1" thickBot="1" x14ac:dyDescent="0.25">
      <c r="B75" s="872" t="s">
        <v>516</v>
      </c>
      <c r="C75" s="903"/>
      <c r="D75" s="903"/>
      <c r="E75" s="903"/>
      <c r="F75" s="903"/>
      <c r="G75" s="903"/>
      <c r="H75" s="903"/>
      <c r="I75" s="903"/>
      <c r="J75" s="903"/>
      <c r="K75" s="903"/>
      <c r="L75" s="903"/>
      <c r="M75" s="903"/>
      <c r="N75" s="903"/>
      <c r="O75" s="903"/>
      <c r="P75" s="903"/>
      <c r="Q75" s="903"/>
      <c r="R75" s="903"/>
      <c r="S75" s="903"/>
      <c r="T75" s="903"/>
      <c r="U75" s="903"/>
      <c r="V75" s="903"/>
      <c r="W75" s="904"/>
      <c r="X75" s="747">
        <v>8132</v>
      </c>
      <c r="Y75" s="748"/>
      <c r="Z75" s="748"/>
      <c r="AA75" s="749"/>
      <c r="AB75" s="412">
        <v>-2032</v>
      </c>
      <c r="AC75" s="195">
        <v>-2439</v>
      </c>
    </row>
    <row r="76" spans="2:29" ht="12.75" customHeight="1" thickBot="1" x14ac:dyDescent="0.25">
      <c r="B76" s="872" t="s">
        <v>517</v>
      </c>
      <c r="C76" s="903"/>
      <c r="D76" s="903"/>
      <c r="E76" s="903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3"/>
      <c r="S76" s="903"/>
      <c r="T76" s="903"/>
      <c r="U76" s="903"/>
      <c r="V76" s="903"/>
      <c r="W76" s="904"/>
      <c r="X76" s="747">
        <v>8133</v>
      </c>
      <c r="Y76" s="748"/>
      <c r="Z76" s="748"/>
      <c r="AA76" s="749"/>
      <c r="AB76" s="412">
        <v>-1024</v>
      </c>
      <c r="AC76" s="195">
        <v>-18</v>
      </c>
    </row>
    <row r="77" spans="2:29" ht="12.75" customHeight="1" thickBot="1" x14ac:dyDescent="0.25">
      <c r="B77" s="872" t="s">
        <v>518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3"/>
      <c r="T77" s="903"/>
      <c r="U77" s="903"/>
      <c r="V77" s="903"/>
      <c r="W77" s="904"/>
      <c r="X77" s="747">
        <v>8134</v>
      </c>
      <c r="Y77" s="748"/>
      <c r="Z77" s="748"/>
      <c r="AA77" s="749"/>
      <c r="AB77" s="412">
        <v>-228</v>
      </c>
      <c r="AC77" s="195">
        <v>-110</v>
      </c>
    </row>
    <row r="78" spans="2:29" ht="12.75" customHeight="1" thickBot="1" x14ac:dyDescent="0.25">
      <c r="B78" s="872" t="s">
        <v>519</v>
      </c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4"/>
      <c r="X78" s="747">
        <v>8135</v>
      </c>
      <c r="Y78" s="748"/>
      <c r="Z78" s="748"/>
      <c r="AA78" s="749"/>
      <c r="AB78" s="412">
        <v>-184</v>
      </c>
      <c r="AC78" s="195">
        <v>-25</v>
      </c>
    </row>
    <row r="79" spans="2:29" ht="25.5" customHeight="1" thickBot="1" x14ac:dyDescent="0.25">
      <c r="B79" s="879" t="s">
        <v>520</v>
      </c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9"/>
      <c r="X79" s="747">
        <v>8136</v>
      </c>
      <c r="Y79" s="748"/>
      <c r="Z79" s="748"/>
      <c r="AA79" s="749"/>
      <c r="AB79" s="412">
        <v>-694907</v>
      </c>
      <c r="AC79" s="195">
        <v>-236068</v>
      </c>
    </row>
    <row r="80" spans="2:29" ht="25.5" customHeight="1" thickBot="1" x14ac:dyDescent="0.25">
      <c r="B80" s="879" t="s">
        <v>521</v>
      </c>
      <c r="C80" s="917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8"/>
      <c r="X80" s="747">
        <v>8137</v>
      </c>
      <c r="Y80" s="748"/>
      <c r="Z80" s="748"/>
      <c r="AA80" s="749"/>
      <c r="AB80" s="412">
        <v>-35378</v>
      </c>
      <c r="AC80" s="195">
        <v>-37373</v>
      </c>
    </row>
    <row r="81" spans="1:31" ht="12.75" customHeight="1" thickBot="1" x14ac:dyDescent="0.25">
      <c r="B81" s="900" t="s">
        <v>522</v>
      </c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2"/>
      <c r="X81" s="747">
        <v>8138</v>
      </c>
      <c r="Y81" s="748"/>
      <c r="Z81" s="748"/>
      <c r="AA81" s="749"/>
      <c r="AB81" s="412">
        <v>-4353</v>
      </c>
      <c r="AC81" s="195">
        <v>-9595</v>
      </c>
    </row>
    <row r="82" spans="1:31" ht="12.75" customHeight="1" thickBot="1" x14ac:dyDescent="0.25">
      <c r="B82" s="872" t="s">
        <v>523</v>
      </c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5"/>
      <c r="S82" s="905"/>
      <c r="T82" s="905"/>
      <c r="U82" s="905"/>
      <c r="V82" s="905"/>
      <c r="W82" s="906"/>
      <c r="X82" s="747">
        <v>8139</v>
      </c>
      <c r="Y82" s="748"/>
      <c r="Z82" s="748"/>
      <c r="AA82" s="749"/>
      <c r="AB82" s="412">
        <v>-6827</v>
      </c>
      <c r="AC82" s="195">
        <v>-7346</v>
      </c>
    </row>
    <row r="83" spans="1:31" ht="12.75" customHeight="1" thickBot="1" x14ac:dyDescent="0.25">
      <c r="B83" s="925" t="s">
        <v>524</v>
      </c>
      <c r="C83" s="941"/>
      <c r="D83" s="941"/>
      <c r="E83" s="941"/>
      <c r="F83" s="941"/>
      <c r="G83" s="941"/>
      <c r="H83" s="941"/>
      <c r="I83" s="941"/>
      <c r="J83" s="941"/>
      <c r="K83" s="941"/>
      <c r="L83" s="941"/>
      <c r="M83" s="941"/>
      <c r="N83" s="941"/>
      <c r="O83" s="941"/>
      <c r="P83" s="941"/>
      <c r="Q83" s="941"/>
      <c r="R83" s="941"/>
      <c r="S83" s="941"/>
      <c r="T83" s="941"/>
      <c r="U83" s="941"/>
      <c r="V83" s="941"/>
      <c r="W83" s="942"/>
      <c r="X83" s="681">
        <v>8140</v>
      </c>
      <c r="Y83" s="682"/>
      <c r="Z83" s="682"/>
      <c r="AA83" s="682"/>
      <c r="AB83" s="412">
        <v>-18000</v>
      </c>
      <c r="AC83" s="195">
        <v>0</v>
      </c>
    </row>
    <row r="84" spans="1:31" ht="12.75" customHeight="1" thickBot="1" x14ac:dyDescent="0.25">
      <c r="B84" s="925" t="s">
        <v>525</v>
      </c>
      <c r="C84" s="941"/>
      <c r="D84" s="941"/>
      <c r="E84" s="941"/>
      <c r="F84" s="941"/>
      <c r="G84" s="941"/>
      <c r="H84" s="941"/>
      <c r="I84" s="941"/>
      <c r="J84" s="941"/>
      <c r="K84" s="941"/>
      <c r="L84" s="941"/>
      <c r="M84" s="941"/>
      <c r="N84" s="941"/>
      <c r="O84" s="941"/>
      <c r="P84" s="941"/>
      <c r="Q84" s="941"/>
      <c r="R84" s="941"/>
      <c r="S84" s="941"/>
      <c r="T84" s="941"/>
      <c r="U84" s="941"/>
      <c r="V84" s="941"/>
      <c r="W84" s="942"/>
      <c r="X84" s="950">
        <v>8141</v>
      </c>
      <c r="Y84" s="951"/>
      <c r="Z84" s="951"/>
      <c r="AA84" s="951"/>
      <c r="AB84" s="412">
        <v>0</v>
      </c>
      <c r="AC84" s="195">
        <v>0</v>
      </c>
    </row>
    <row r="85" spans="1:31" ht="13.5" thickBot="1" x14ac:dyDescent="0.25">
      <c r="B85" s="943" t="s">
        <v>526</v>
      </c>
      <c r="C85" s="944"/>
      <c r="D85" s="944"/>
      <c r="E85" s="944"/>
      <c r="F85" s="944"/>
      <c r="G85" s="944"/>
      <c r="H85" s="944"/>
      <c r="I85" s="944"/>
      <c r="J85" s="944"/>
      <c r="K85" s="944"/>
      <c r="L85" s="944"/>
      <c r="M85" s="944"/>
      <c r="N85" s="944"/>
      <c r="O85" s="944"/>
      <c r="P85" s="944"/>
      <c r="Q85" s="944"/>
      <c r="R85" s="944"/>
      <c r="S85" s="944"/>
      <c r="T85" s="944"/>
      <c r="U85" s="944"/>
      <c r="V85" s="944"/>
      <c r="W85" s="945"/>
      <c r="X85" s="711">
        <v>8142</v>
      </c>
      <c r="Y85" s="712"/>
      <c r="Z85" s="712"/>
      <c r="AA85" s="712"/>
      <c r="AB85" s="412">
        <v>-1516879</v>
      </c>
      <c r="AC85" s="195">
        <v>-405010</v>
      </c>
    </row>
    <row r="86" spans="1:31" x14ac:dyDescent="0.2">
      <c r="A86" s="124" t="s">
        <v>106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3"/>
      <c r="Y86" s="123"/>
      <c r="Z86" s="123"/>
      <c r="AA86" s="123"/>
      <c r="AB86" s="123"/>
      <c r="AC86" s="123"/>
    </row>
    <row r="87" spans="1:31" x14ac:dyDescent="0.2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</row>
    <row r="88" spans="1:31" x14ac:dyDescent="0.2">
      <c r="B88" s="137" t="s">
        <v>284</v>
      </c>
      <c r="C88" s="137"/>
      <c r="D88" s="137"/>
      <c r="E88" s="137"/>
      <c r="F88" s="137"/>
      <c r="G88" s="946"/>
      <c r="H88" s="946"/>
      <c r="I88" s="946"/>
      <c r="J88" s="946"/>
      <c r="K88" s="946"/>
      <c r="L88" s="137"/>
      <c r="M88" s="947" t="s">
        <v>285</v>
      </c>
      <c r="N88" s="947"/>
      <c r="O88" s="947"/>
      <c r="P88" s="947"/>
      <c r="Q88" s="947"/>
      <c r="R88" s="947"/>
      <c r="S88" s="947"/>
      <c r="T88" s="947"/>
      <c r="U88" s="947"/>
      <c r="V88" s="947"/>
      <c r="Y88" s="137"/>
      <c r="Z88" s="137" t="s">
        <v>286</v>
      </c>
      <c r="AA88" s="119"/>
      <c r="AB88" s="137"/>
      <c r="AC88" s="150" t="s">
        <v>287</v>
      </c>
      <c r="AD88" s="947"/>
      <c r="AE88" s="947"/>
    </row>
    <row r="89" spans="1:31" x14ac:dyDescent="0.2">
      <c r="B89" s="144"/>
      <c r="C89" s="144"/>
      <c r="D89" s="144"/>
      <c r="E89" s="144"/>
      <c r="F89" s="144"/>
      <c r="G89" s="940" t="s">
        <v>288</v>
      </c>
      <c r="H89" s="940"/>
      <c r="I89" s="940"/>
      <c r="J89" s="940"/>
      <c r="K89" s="940"/>
      <c r="L89" s="144"/>
      <c r="M89" s="940" t="s">
        <v>289</v>
      </c>
      <c r="N89" s="940"/>
      <c r="O89" s="940"/>
      <c r="P89" s="940"/>
      <c r="Q89" s="940"/>
      <c r="R89" s="940"/>
      <c r="S89" s="940"/>
      <c r="T89" s="940"/>
      <c r="U89" s="940"/>
      <c r="V89" s="940"/>
      <c r="W89" s="196"/>
      <c r="X89" s="119"/>
      <c r="Y89" s="144"/>
      <c r="Z89" s="144"/>
      <c r="AA89" s="144"/>
      <c r="AB89" s="144"/>
      <c r="AC89" s="144"/>
      <c r="AD89" s="940"/>
      <c r="AE89" s="940"/>
    </row>
    <row r="90" spans="1:31" x14ac:dyDescent="0.2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</row>
    <row r="91" spans="1:31" x14ac:dyDescent="0.2">
      <c r="B91" s="134" t="s">
        <v>0</v>
      </c>
      <c r="C91" s="947">
        <v>27</v>
      </c>
      <c r="D91" s="947"/>
      <c r="E91" s="137" t="s">
        <v>1</v>
      </c>
      <c r="F91" s="947" t="s">
        <v>290</v>
      </c>
      <c r="G91" s="947"/>
      <c r="H91" s="947"/>
      <c r="I91" s="947"/>
      <c r="J91" s="947"/>
      <c r="K91" s="947"/>
      <c r="L91" s="947"/>
      <c r="M91" s="947"/>
      <c r="N91" s="952" t="s">
        <v>2</v>
      </c>
      <c r="O91" s="952"/>
      <c r="P91" s="953" t="s">
        <v>123</v>
      </c>
      <c r="Q91" s="953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x14ac:dyDescent="0.2">
      <c r="B92" s="134"/>
      <c r="C92" s="118"/>
      <c r="D92" s="118"/>
      <c r="E92" s="137"/>
      <c r="F92" s="118"/>
      <c r="G92" s="118"/>
      <c r="H92" s="118"/>
      <c r="I92" s="118"/>
      <c r="J92" s="118"/>
      <c r="K92" s="118"/>
      <c r="L92" s="118"/>
      <c r="M92" s="118"/>
      <c r="N92" s="145"/>
      <c r="O92" s="145"/>
      <c r="P92" s="126"/>
      <c r="Q92" s="126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x14ac:dyDescent="0.2">
      <c r="B93" s="134"/>
      <c r="C93" s="118"/>
      <c r="D93" s="118"/>
      <c r="E93" s="137"/>
      <c r="F93" s="118"/>
      <c r="G93" s="118"/>
      <c r="H93" s="118"/>
      <c r="I93" s="118"/>
      <c r="J93" s="118"/>
      <c r="K93" s="118"/>
      <c r="L93" s="118"/>
      <c r="M93" s="118"/>
      <c r="N93" s="145"/>
      <c r="O93" s="145"/>
      <c r="P93" s="126"/>
      <c r="Q93" s="126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s="121" customFormat="1" ht="11.25" x14ac:dyDescent="0.2">
      <c r="D94" s="866" t="s">
        <v>295</v>
      </c>
      <c r="E94" s="866"/>
      <c r="F94" s="866"/>
      <c r="G94" s="866"/>
      <c r="H94" s="866"/>
      <c r="I94" s="866"/>
      <c r="J94" s="866"/>
      <c r="K94" s="866"/>
      <c r="L94" s="866"/>
      <c r="M94" s="866"/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</row>
    <row r="95" spans="1:31" s="121" customFormat="1" ht="11.25" x14ac:dyDescent="0.2">
      <c r="D95" s="866" t="s">
        <v>346</v>
      </c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866"/>
      <c r="AC95" s="866"/>
    </row>
    <row r="96" spans="1:31" x14ac:dyDescent="0.2">
      <c r="B96" s="127"/>
      <c r="W96" s="128" t="s">
        <v>347</v>
      </c>
    </row>
    <row r="97" spans="23:29" x14ac:dyDescent="0.2">
      <c r="W97" s="129" t="s">
        <v>451</v>
      </c>
      <c r="AB97" s="197">
        <f>AB7-'F2'!BT47</f>
        <v>0</v>
      </c>
      <c r="AC97" s="197">
        <f>AC7-'F2'!BU47</f>
        <v>0</v>
      </c>
    </row>
    <row r="98" spans="23:29" x14ac:dyDescent="0.2">
      <c r="W98" s="129" t="s">
        <v>485</v>
      </c>
      <c r="AB98" s="117">
        <f>AB42-'F2'!BT48</f>
        <v>0</v>
      </c>
      <c r="AC98" s="117">
        <f>AC42-'F2'!BU48</f>
        <v>0</v>
      </c>
    </row>
  </sheetData>
  <sheetProtection formatCells="0" formatColumns="0" autoFilter="0"/>
  <autoFilter ref="A6:AE8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78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Наумова Юлия Дмитриевна</cp:lastModifiedBy>
  <cp:lastPrinted>2015-10-21T09:51:52Z</cp:lastPrinted>
  <dcterms:created xsi:type="dcterms:W3CDTF">2010-12-28T09:45:54Z</dcterms:created>
  <dcterms:modified xsi:type="dcterms:W3CDTF">2015-10-27T07:24:32Z</dcterms:modified>
</cp:coreProperties>
</file>