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'анулир.'!$A$2:$I$19</definedName>
    <definedName name="_xlnm._FilterDatabase" localSheetId="2" hidden="1">'Реестр закл.договоров'!$A$3:$I$117</definedName>
    <definedName name="_xlnm._FilterDatabase" localSheetId="1" hidden="1">'реестр заявок'!$A$4:$H$138</definedName>
    <definedName name="_xlnm._FilterDatabase" localSheetId="3" hidden="1">'реестр исп.договоров'!$A$3:$N$3</definedName>
  </definedNames>
  <calcPr fullCalcOnLoad="1"/>
</workbook>
</file>

<file path=xl/sharedStrings.xml><?xml version="1.0" encoding="utf-8"?>
<sst xmlns="http://schemas.openxmlformats.org/spreadsheetml/2006/main" count="1443" uniqueCount="464">
  <si>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</si>
  <si>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</si>
  <si>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</si>
  <si>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</si>
  <si>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</si>
  <si>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</si>
  <si>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</si>
  <si>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</si>
  <si>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</si>
  <si>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</si>
  <si>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</si>
  <si>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</si>
  <si>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</si>
  <si>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</si>
  <si>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</si>
  <si>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</si>
  <si>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</si>
  <si>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</si>
  <si>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</si>
  <si>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</si>
  <si>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</si>
  <si>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</si>
  <si>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</si>
  <si>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</si>
  <si>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</si>
  <si>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</si>
  <si>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</si>
  <si>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</si>
  <si>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</si>
  <si>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</si>
  <si>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</si>
  <si>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</si>
  <si>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</si>
  <si>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Итого: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</si>
  <si>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</si>
  <si>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</si>
  <si>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</si>
  <si>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</si>
  <si>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</si>
  <si>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</si>
  <si>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</si>
  <si>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</si>
  <si>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</si>
  <si>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</si>
  <si>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</si>
  <si>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</si>
  <si>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</si>
  <si>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</si>
  <si>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</si>
  <si>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</si>
  <si>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</si>
  <si>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</si>
  <si>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</si>
  <si>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</si>
  <si>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</si>
  <si>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</si>
  <si>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</si>
  <si>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</si>
  <si>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</si>
  <si>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110/10 кВ «Новолядинская»</t>
  </si>
  <si>
    <t>ПС 35/10 кВ "Горельская"</t>
  </si>
  <si>
    <t>ПС 110/10 кВ «М.Талинская»</t>
  </si>
  <si>
    <t>Косарев Михаил Михайлович</t>
  </si>
  <si>
    <t>Папин Виктор Васильевич</t>
  </si>
  <si>
    <t>Широков Алексей Викторович</t>
  </si>
  <si>
    <t>Данилин Александр Николаевич</t>
  </si>
  <si>
    <t>Кислякова Татьяна Павловна</t>
  </si>
  <si>
    <t>Ускова Елена Александровна</t>
  </si>
  <si>
    <t>Михальченков Юрий Николаевич</t>
  </si>
  <si>
    <t>Воякин Вадим Александрович</t>
  </si>
  <si>
    <t>Краснослободцева Олеся Геннадьевна</t>
  </si>
  <si>
    <t>Бобров Сергей Владимирович</t>
  </si>
  <si>
    <t>Васильев Анатолий Григорьевич</t>
  </si>
  <si>
    <t>Грищенко Людмила Павловна</t>
  </si>
  <si>
    <t>Антюфеев Александр Петрович</t>
  </si>
  <si>
    <t>Капичникова Юлия Владимировна</t>
  </si>
  <si>
    <t>Овчаренко Ольга Евгеньевна</t>
  </si>
  <si>
    <t>Администрация Знаменского поссовета Знаменского района Тамбовской области</t>
  </si>
  <si>
    <t>ООО "Ресурс"</t>
  </si>
  <si>
    <t>Администрация Лысогорского сельсовета Тамбовского района Тамбовской области</t>
  </si>
  <si>
    <t>ООО "Аэлита"</t>
  </si>
  <si>
    <t>ИП Бакоян Иско Файзоевич</t>
  </si>
  <si>
    <t>Муниципальное казенное учреждение "Дирекция городских дорог"</t>
  </si>
  <si>
    <t>Беломестнокриушинский сельский совет</t>
  </si>
  <si>
    <t>ИП Ценин Андрей Викторович</t>
  </si>
  <si>
    <t>ИП Мордовина Татьяна Николаевна</t>
  </si>
  <si>
    <t>Муниципальное бюджетное учреждение Тамбовского района Татановский сельский Дом культуры</t>
  </si>
  <si>
    <t>ИП Пимашкин Сергей Юрьевич</t>
  </si>
  <si>
    <t>ПС 35/10 кВ «Серебряковская»</t>
  </si>
  <si>
    <t>ПС 110/35/10 кВ «Нащекинская»</t>
  </si>
  <si>
    <t>ПС 35/10 кВ «Авдееевская»</t>
  </si>
  <si>
    <t>ПС 35/10 кВ "Серебряковская"</t>
  </si>
  <si>
    <t>ПС 35/10 кВ "П. Пригородная"</t>
  </si>
  <si>
    <t>ФКУ "Управление автомобильной магистрали Москва-Волгоград"</t>
  </si>
  <si>
    <t>ПС 35/10 кВ "Авдеевская"</t>
  </si>
  <si>
    <t>ПС 35/10 кВ "Знаменская"</t>
  </si>
  <si>
    <t>ПС 35/10 кВ "Селезневская"</t>
  </si>
  <si>
    <t>ПС 110/35/6 кВ "Рассказовская"</t>
  </si>
  <si>
    <t>Жукова Зинаида Петровна</t>
  </si>
  <si>
    <t>Палкин Анатолий Викторович</t>
  </si>
  <si>
    <t>Ефимов Дмитрий Владимирович</t>
  </si>
  <si>
    <t>Жилевская Ольга Ивановна</t>
  </si>
  <si>
    <t>Иванова Вера Васильевна</t>
  </si>
  <si>
    <t>Артамонов Юрий Федорович</t>
  </si>
  <si>
    <t>Ушаков Валерий Николаевич</t>
  </si>
  <si>
    <t>Цаплина Лариса Анатольевна</t>
  </si>
  <si>
    <t>Эсаулов Вячеслав Владимирович</t>
  </si>
  <si>
    <t>Толстых Михаил Кириллович</t>
  </si>
  <si>
    <t>Кропинов Анатолий Анатольевич</t>
  </si>
  <si>
    <t>Губарева Лидия Владимировна</t>
  </si>
  <si>
    <t>Порошин Виктор Васильевич</t>
  </si>
  <si>
    <t>Лябина Олеся Геннадиевна</t>
  </si>
  <si>
    <t>Петров Юрий Анатольевич</t>
  </si>
  <si>
    <t>Никонов Семен Михайлович</t>
  </si>
  <si>
    <t>Попова Ольга Юрьевна</t>
  </si>
  <si>
    <t>Ефремов Юрий Павлович</t>
  </si>
  <si>
    <t>Фурсов Алексей Владимирович</t>
  </si>
  <si>
    <t>Юдина Алевтина Алексеевна</t>
  </si>
  <si>
    <t>Малина Лидия Алексеевна</t>
  </si>
  <si>
    <t>Севостьянов Максим Евгеньевич</t>
  </si>
  <si>
    <t>Андреев Александр Леонидович</t>
  </si>
  <si>
    <t>Лутошкин Николай Германович</t>
  </si>
  <si>
    <t>Ворожейкина Ольга Станиславовна</t>
  </si>
  <si>
    <t>Черемухина Ольга Николаевна</t>
  </si>
  <si>
    <t xml:space="preserve">Приход Михаило-Архангельского храма </t>
  </si>
  <si>
    <t>ЗАО "Тандер"</t>
  </si>
  <si>
    <t>ФКУ "Москва-Волгоград"</t>
  </si>
  <si>
    <t>Управление инвестиций Тамбовской области</t>
  </si>
  <si>
    <t>ОАО "ВымпелКом"</t>
  </si>
  <si>
    <t>ОАО "МТС"</t>
  </si>
  <si>
    <t>Муниципальное бюджетное общеобразовательное учреждение "Цнинская средняя общеобразовательная школа №2"</t>
  </si>
  <si>
    <t>Администрация Комсомольского сельского совета</t>
  </si>
  <si>
    <t>Администрация Тамбовского района Тамбовской области</t>
  </si>
  <si>
    <t>ПС 35/10 кВ «Суравская»</t>
  </si>
  <si>
    <t>ПС 35/10 кВ «Коптевская»</t>
  </si>
  <si>
    <t>ПС 35/10 кВ «Степная»</t>
  </si>
  <si>
    <t>ПС 110/10 кВ «Н. Лядинская»</t>
  </si>
  <si>
    <t>Сведения о деятельности филиала ОАО " МРСК Центра" - "Тамбовэнерго" по технологическому присоединению за ноябрь месяц 2012 г.</t>
  </si>
  <si>
    <t>Пообъектная информация по заявкам на ТП за ноябрь месяц 2012 г.</t>
  </si>
  <si>
    <t>ПС 35/10 кВ "Коптевская"</t>
  </si>
  <si>
    <t>ПС 35/10 кВ "Степная"</t>
  </si>
  <si>
    <t>ПС 35/10 кВ "Суравская"</t>
  </si>
  <si>
    <t>Корчагина Нина Ивановна</t>
  </si>
  <si>
    <t>Мачихин Михаил Борисович</t>
  </si>
  <si>
    <t>"ГСК Теплотехник"</t>
  </si>
  <si>
    <t>Пообъектная информация по заключенным договорам ТП за ноябрь месяц 2012 г.</t>
  </si>
  <si>
    <t>Шелудякова Ирина Владимировна</t>
  </si>
  <si>
    <t>Куприянова Елена Валерьевна</t>
  </si>
  <si>
    <t>Новопавловский Дмитрий Олегович</t>
  </si>
  <si>
    <t>Паршина Оксана Эдуардовна</t>
  </si>
  <si>
    <t>Хвостов Виктор Иванович</t>
  </si>
  <si>
    <t>Махонин Роман Викторович</t>
  </si>
  <si>
    <t>Ванюшина Галина Алексеевна</t>
  </si>
  <si>
    <t>Пусев Михаил Иванович</t>
  </si>
  <si>
    <t>Морозов Дмитрий Петрович</t>
  </si>
  <si>
    <t>Чуриков Роман Сергеевич</t>
  </si>
  <si>
    <t>Бондаренко Олег Павлович</t>
  </si>
  <si>
    <t>Суслова Нина Николаевна</t>
  </si>
  <si>
    <t>Мачалин Сергей Владимирович</t>
  </si>
  <si>
    <t>Меляков Владимир Иванович</t>
  </si>
  <si>
    <t>Иркова Ольга Александровна</t>
  </si>
  <si>
    <t>Иванова Наталия Алексеевна</t>
  </si>
  <si>
    <t>Прокофьев Владимир Иванович</t>
  </si>
  <si>
    <t>Волков-Музылев Евгений Васильевич</t>
  </si>
  <si>
    <t>Авилов Сергей Алексеевич</t>
  </si>
  <si>
    <t>Козлов Василий Иванович</t>
  </si>
  <si>
    <t>Манукян Симак Асатурович</t>
  </si>
  <si>
    <t>Зеляпукин Алексей Васильевич</t>
  </si>
  <si>
    <t>Козлова Наталья Александровна</t>
  </si>
  <si>
    <t>Линев Михаил Владимирович</t>
  </si>
  <si>
    <t>Басенко Сергей Георгиевич</t>
  </si>
  <si>
    <t>Сажнева Валентина Александровна</t>
  </si>
  <si>
    <t>Косенкина Татьяна Михайловна</t>
  </si>
  <si>
    <t>Карасева Ольга Анатольевна</t>
  </si>
  <si>
    <t>Стельнова Любовь Титовна</t>
  </si>
  <si>
    <t>Рындина Елена Валерьевна</t>
  </si>
  <si>
    <t>Комбаров Юрий Сергеевич</t>
  </si>
  <si>
    <t>Косых Валентина Евгеньевна</t>
  </si>
  <si>
    <t>Курочкина Алла Васильевна</t>
  </si>
  <si>
    <t>Углов Алексей Николаевич</t>
  </si>
  <si>
    <t>Широкова Вера Николаевна</t>
  </si>
  <si>
    <t>Спицына Галина Валентиновна</t>
  </si>
  <si>
    <t>Якушова Татьяна Вениаминовна</t>
  </si>
  <si>
    <t>Щербакова Татьяна Николаевна</t>
  </si>
  <si>
    <t>Тупицын Дмитрий Петрович</t>
  </si>
  <si>
    <t>Фокина Ирина Александровна</t>
  </si>
  <si>
    <t>Ольховская Татьяна Николаевна</t>
  </si>
  <si>
    <t>Старостин Артем Вадимович</t>
  </si>
  <si>
    <t>Немцов Михаил Федорович</t>
  </si>
  <si>
    <t>Барсуков Евгений Владимирович</t>
  </si>
  <si>
    <t>Кондратьев Анатолий Иванович</t>
  </si>
  <si>
    <t>Тимофеев Вадим Вячеславович</t>
  </si>
  <si>
    <t>Деева Валентина Михайловна</t>
  </si>
  <si>
    <t>Петрова Александра Васильевна</t>
  </si>
  <si>
    <t>Риффель Виктор Самуилович</t>
  </si>
  <si>
    <t>ФКУ "Управление автомобильной магистрали Москва-Волгоград ФДА"</t>
  </si>
  <si>
    <t>Пообъектная информация по выполненым  договорам ТП за ноябрь месяц 2012 г.</t>
  </si>
  <si>
    <t>Пообъектная информация по аннулированным заявкам на  ТП за ноябрь месяц 2012 г.</t>
  </si>
  <si>
    <t xml:space="preserve">ПС 110/35/10 кВ "Нащекинская" </t>
  </si>
  <si>
    <t>ПС 35/10 кВ «Бурнакская»</t>
  </si>
  <si>
    <t>ПС 35/10 кВ «Кулешовская»</t>
  </si>
  <si>
    <t>ПС 35/10 кВ «Максимовская»</t>
  </si>
  <si>
    <t>ПС 35/10 кВ «Шапкинская»</t>
  </si>
  <si>
    <t>ПС 35/10 кВ «РСХО»</t>
  </si>
  <si>
    <t>ПС 35/10 кВ «Чакинская»</t>
  </si>
  <si>
    <t>ПС 35/10 кВ «Моздокская»</t>
  </si>
  <si>
    <t>ПС 35/10 кВ «Туголуковская»</t>
  </si>
  <si>
    <t>ПС 35/10 кВ «Н.Сергиевская»</t>
  </si>
  <si>
    <t>ПС 35/10 кВ «Лавровская»</t>
  </si>
  <si>
    <t>ПС 35/10 кВ «Каменская»</t>
  </si>
  <si>
    <t>ПС 35/10 кВ «Ивановская»</t>
  </si>
  <si>
    <t>ПС 35/10 кВ «В.Вершинская»</t>
  </si>
  <si>
    <t>ПС 35/10 кВ «Черняевская»</t>
  </si>
  <si>
    <t>ПС 35/10 кВ «Надежденская»</t>
  </si>
  <si>
    <t>ПС 35/10 кВ «Ольшанская»</t>
  </si>
  <si>
    <t>ПС 35/10 кВ «Артемовская»</t>
  </si>
  <si>
    <t>ПС 35/10 кВ «Лучевская»</t>
  </si>
  <si>
    <t>ПС 110/10 кВ «Богдановская»</t>
  </si>
  <si>
    <t xml:space="preserve"> </t>
  </si>
  <si>
    <t>ПС 110/35/10 кВ "Токаревская"</t>
  </si>
  <si>
    <t>ПС 110/35/10 кВ "Ржаксинская"</t>
  </si>
  <si>
    <t>ПС 110/35/10 кВ «Жердевская»</t>
  </si>
  <si>
    <t>ПС 110/35/10 кВ «Павловская»</t>
  </si>
  <si>
    <t>ПС 110/35/10 кВ «Мордовская»</t>
  </si>
  <si>
    <t>ПС 110/35/10 кВ «Мучкапская»</t>
  </si>
  <si>
    <t>ПС 110/35/10 кВ «М. Горьковская»</t>
  </si>
  <si>
    <t>Администрация Чакинского сельсовета Ржаксинского района Тамбовской области</t>
  </si>
  <si>
    <t>Администрация Туголуковского сельсовета жердевского района Тамбовской области</t>
  </si>
  <si>
    <t>Администрация Новорусановского сельсовета Жердевского района Тамбовской области</t>
  </si>
  <si>
    <t>Администрация Шульгинского сельсовета Мордовского района Тамбовской области</t>
  </si>
  <si>
    <t>ТОГБОУ СПО Чакинский аграрный техникум</t>
  </si>
  <si>
    <t>Администрация Ивановского сельсовета Мордовского района Тамбовской области</t>
  </si>
  <si>
    <t>Администрация Сосновского сельсовета Мордовского района Тамбовской области</t>
  </si>
  <si>
    <t>Абрамов Александр Васильевич</t>
  </si>
  <si>
    <t>ООО "Профиль-строй"</t>
  </si>
  <si>
    <t>ПС 110/35/10 кВ «М.Горьковская»</t>
  </si>
  <si>
    <t>Администрация Демьяновского сельсовета Жердевского района Тамбовской области</t>
  </si>
  <si>
    <t>ПС 110/35/10 кВ «Токаревский»</t>
  </si>
  <si>
    <t>Открытое акционерное общество Волгогаз</t>
  </si>
  <si>
    <t>Администрация Кулябовского сельсовета Мучкапского района Тамбовской области</t>
  </si>
  <si>
    <t>Чурилов Олег Александрович</t>
  </si>
  <si>
    <t>Пшеничный Виктор Викторович</t>
  </si>
  <si>
    <t>Открытое акционерное общество "Тамбовская сетевая компания"</t>
  </si>
  <si>
    <t>Клепиков Николай Петрович</t>
  </si>
  <si>
    <t>Администрация Шмаровского сельсовета Мордовского района Тамбовской области</t>
  </si>
  <si>
    <t>Администрация Бурнакского сельсовета Жердевского района Тамбовской области</t>
  </si>
  <si>
    <t>Администрация Новопокровского поссо вета Мордовского района Тамбовской области</t>
  </si>
  <si>
    <t>Администрация Волхонщинского сельсовета Ржаксинского района Тамбовской области</t>
  </si>
  <si>
    <t>Администрация Искровского сельсовета Жердевского района Тамбовской области</t>
  </si>
  <si>
    <t>ПС 110/35/10 кВ «Ржаксинская»</t>
  </si>
  <si>
    <t>Администрация Степановского сельсов ета Ржаксинского района Тамбовской области</t>
  </si>
  <si>
    <t>ИП Чекмарев Сергей Владимирович</t>
  </si>
  <si>
    <t>Администрация Гавриловского сельсов ета</t>
  </si>
  <si>
    <t>Администрация Павлодарского сельсовета Жердевского района Тамбовской области</t>
  </si>
  <si>
    <t>Администрация Алексеевского сельсовета жердевского района Тамбовской области</t>
  </si>
  <si>
    <t>Кривошеев Александр Витальевич</t>
  </si>
  <si>
    <t>Мустафина Антонина Александровна</t>
  </si>
  <si>
    <t>Белоусов Алимжан Шагидович</t>
  </si>
  <si>
    <t>ИП Дмитриев Юрий Николаевич</t>
  </si>
  <si>
    <t>ИП Гавричкин Александр Николаевич</t>
  </si>
  <si>
    <t>Марченко Сергей Анатольевич</t>
  </si>
  <si>
    <t>Иноземцев Геннадий Николаевич</t>
  </si>
  <si>
    <t>ИП Савинкин Николай Юрьевич</t>
  </si>
  <si>
    <t>Фурсов Василий Иванович</t>
  </si>
  <si>
    <t>Павлушкина Евгения Васильевна</t>
  </si>
  <si>
    <t>ООО Петровское</t>
  </si>
  <si>
    <t>ИП Шлыгина Надежда Александровна</t>
  </si>
  <si>
    <t>Анисимов Лев Николаевич</t>
  </si>
  <si>
    <t>Филиал ОАО «МРСК Центра» - «Тамбовэнерго»</t>
  </si>
  <si>
    <t>ПС 35/10 кВ "Изосимовская"</t>
  </si>
  <si>
    <t xml:space="preserve">ПС 35/10 кВ "Ранинская"  </t>
  </si>
  <si>
    <t>ПС 35/10 кВ "Тарбеевская"</t>
  </si>
  <si>
    <t>ПС 35/10 кВ "Глазковская"</t>
  </si>
  <si>
    <t>ПС 35/10 кВ "Козмодемьяновская"</t>
  </si>
  <si>
    <t>ПС 35/10 кВ "Сестренская"</t>
  </si>
  <si>
    <t>ПС 35/10 кВ "Петровская"</t>
  </si>
  <si>
    <t>ПС 35/10 кВ "Коминтерн</t>
  </si>
  <si>
    <t>ПС 35/10 кВ "Пригородная"</t>
  </si>
  <si>
    <t>ПС 35/10 кВ "Б. Избердеевская"</t>
  </si>
  <si>
    <t>ПС 35/10 кВ "Б. Дорога"</t>
  </si>
  <si>
    <t>ПС 35/10 кВ "Жидиловская"</t>
  </si>
  <si>
    <t xml:space="preserve">ПС 35/10 кВ "Дружба"  </t>
  </si>
  <si>
    <t>ПС 35/10 кВ "Кочетовская"</t>
  </si>
  <si>
    <t>ПС 35/10 кВ "Устьинская"</t>
  </si>
  <si>
    <t>ПС 35/10 кВ "КИМ"</t>
  </si>
  <si>
    <t>ПС 35/10 кВ "Ситовская"</t>
  </si>
  <si>
    <t>ПС 35/10 кВ "Скобелевская"</t>
  </si>
  <si>
    <t>ПС 35/10 кВ " Юрловская"</t>
  </si>
  <si>
    <t>ПС 35/10 кВ "Екатерининская"</t>
  </si>
  <si>
    <t>ПС 35/10 кВ "Сабуровская"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</si>
  <si>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</si>
  <si>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</si>
  <si>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</si>
  <si>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</si>
  <si>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"Архангельская"</t>
  </si>
  <si>
    <t>ПС 110/35/10 кВ "Хоботовская"</t>
  </si>
  <si>
    <t>Тамбовская индейка ООО</t>
  </si>
  <si>
    <t>Сухарева Антонина Андреевна</t>
  </si>
  <si>
    <t>Администрация Первомайского поссове та Первомайского района Тамбовской области</t>
  </si>
  <si>
    <t>ЦентрЖилСтрой ООО</t>
  </si>
  <si>
    <t>Моисеев Александр Васильевич</t>
  </si>
  <si>
    <t>Козловская Наталия Владимировна</t>
  </si>
  <si>
    <t>ПС 220/110/35/6 кВ "Мичуринская"</t>
  </si>
  <si>
    <t>Протасова Елена Николаевна</t>
  </si>
  <si>
    <t>ПС 35/10 кВ " Петровская"</t>
  </si>
  <si>
    <t>Меринов Олег Васильевич</t>
  </si>
  <si>
    <t>Трефилов Сергей Викторович</t>
  </si>
  <si>
    <t>УМВД России по Тамбовской области</t>
  </si>
  <si>
    <t>ПС 35/10 кВ " Устьинская"</t>
  </si>
  <si>
    <t>Зеленая Долина ООО</t>
  </si>
  <si>
    <t>Тамбовская птицефабрика ООО</t>
  </si>
  <si>
    <t>Кузнецов Алексей Николаевич ИП</t>
  </si>
  <si>
    <t>Тамбовоблгаз ОАО</t>
  </si>
  <si>
    <t>Чигирева Вероника Сергеевна</t>
  </si>
  <si>
    <t>Оганесян Армен Суренович</t>
  </si>
  <si>
    <t>Кириллов Андрей Николаевич ИП</t>
  </si>
  <si>
    <t>Иоанно-Богословская церковь Религио зная организация</t>
  </si>
  <si>
    <t>ПС 35/10 кВ "Ранинская"</t>
  </si>
  <si>
    <t>Смагин Александр Павлович</t>
  </si>
  <si>
    <t>Жирова Наталия Николаевна</t>
  </si>
  <si>
    <t>Юмашев Алесандр Алексеевич ИП</t>
  </si>
  <si>
    <t>Лукичева Наталья Владимировна</t>
  </si>
  <si>
    <t>Курагодникова Эльвира Станиславовна</t>
  </si>
  <si>
    <t>Ртищева Нина Игоревна</t>
  </si>
  <si>
    <t>Овсянников Константин Сергеевич</t>
  </si>
  <si>
    <t>Манаенков Виктор Анатольевич</t>
  </si>
  <si>
    <t>Золотухин Сергей Викторович</t>
  </si>
  <si>
    <t xml:space="preserve"> Регузов Сергей Борисович</t>
  </si>
  <si>
    <t>Сухарева Тамара Васильевна ИП</t>
  </si>
  <si>
    <t>Юрьева Галина Васильевна</t>
  </si>
  <si>
    <t>ПС 110/35/10 кВ "Староюрьевская"</t>
  </si>
  <si>
    <t>Немтинов Алексей Александрович ИП</t>
  </si>
  <si>
    <t xml:space="preserve"> Богатырева Мария Ханларовна</t>
  </si>
  <si>
    <t>Федотова Мария Павловна</t>
  </si>
  <si>
    <t>Ломовских Иван Александрович</t>
  </si>
  <si>
    <t>Росляков Анатолий Анатольевич</t>
  </si>
  <si>
    <t>ПС 35/10 кВ " Жидиловская"</t>
  </si>
  <si>
    <t>Олег Вячеславович Барышников</t>
  </si>
  <si>
    <t xml:space="preserve">Сергеев Олег Сергеевич </t>
  </si>
  <si>
    <t>Рюмина Валентина Алексеевна</t>
  </si>
  <si>
    <t>ПС 35/10 кВ " Кочетовская"</t>
  </si>
  <si>
    <t>Удодов Александр Сергеевич</t>
  </si>
  <si>
    <t>ПС 35/10 кВ "Дружба"</t>
  </si>
  <si>
    <t>Голованов Геннадий Алексеевич</t>
  </si>
  <si>
    <t>Когут Андрей Богданович</t>
  </si>
  <si>
    <t>Лукина Светлана Вячеславовна</t>
  </si>
  <si>
    <t>Наумова Елена Сергеевна</t>
  </si>
  <si>
    <t>Бережная Наталия Дмитриевна</t>
  </si>
  <si>
    <t>Мацнев Владимир Викторович</t>
  </si>
  <si>
    <t>Акилов Андрей Сергеевич</t>
  </si>
  <si>
    <t>Князьков Виктор Алексеевич</t>
  </si>
  <si>
    <t>Эридан-Мед ООО</t>
  </si>
  <si>
    <t>Никульшина Елена Александровна</t>
  </si>
  <si>
    <t>Шишкин Николай Николаевич</t>
  </si>
  <si>
    <t>Филиал ОАО «МРСК Центра»   «Тамбовэнерго»</t>
  </si>
  <si>
    <t>Журавлев Владимир Инокентьевич</t>
  </si>
  <si>
    <t>Солопов Сергей Викторович ИП</t>
  </si>
  <si>
    <t>Кобозев Алексей Викторович</t>
  </si>
  <si>
    <t>Скрипкин Николай Александрович</t>
  </si>
  <si>
    <t>Мобильные Телесистемы ОАО</t>
  </si>
  <si>
    <t>Ремстройтехнология ООО</t>
  </si>
  <si>
    <t xml:space="preserve">Терновский Сергей Валентинович </t>
  </si>
  <si>
    <t>Скрябина Марина Викторовна</t>
  </si>
  <si>
    <t>Воронова Зоя Васильевна</t>
  </si>
  <si>
    <t>Таммос ООО</t>
  </si>
  <si>
    <t>Зайцев Валентин Александрович</t>
  </si>
  <si>
    <t>Надежда Шмакова</t>
  </si>
  <si>
    <t>Устинкин Константин Анатольевич</t>
  </si>
  <si>
    <t xml:space="preserve">Хорошкова Наталья Викторовна </t>
  </si>
  <si>
    <t xml:space="preserve">Седых Андрей Вячеславович </t>
  </si>
  <si>
    <t>Петров Дмитрий Александрович</t>
  </si>
  <si>
    <t>Сенников Юрий Геннадьевич</t>
  </si>
  <si>
    <t>Горбатова Надежда Владимировна</t>
  </si>
  <si>
    <t>Сухарев Игорь Станиславович</t>
  </si>
  <si>
    <t>Савкина Надежна Александровна</t>
  </si>
  <si>
    <t>ПС 35/10 кВ "Коминтерн"</t>
  </si>
  <si>
    <t>Струкова Мария Викторовна</t>
  </si>
  <si>
    <t>Славик Самвелович Мирзаханян</t>
  </si>
  <si>
    <t>Стребкова Татьяна Викторовна</t>
  </si>
  <si>
    <t>Мачнева Галина Петровна</t>
  </si>
  <si>
    <t>Михайлов Олег Николаевич ИП</t>
  </si>
  <si>
    <t xml:space="preserve">Сафонова Раиса Федоровна </t>
  </si>
  <si>
    <t xml:space="preserve">Никулин Сергей Леонидович </t>
  </si>
  <si>
    <t xml:space="preserve">ЯрославскийВалерий Михайлович </t>
  </si>
  <si>
    <t xml:space="preserve">Быков Денис Дмитриевич </t>
  </si>
  <si>
    <t>Юрий Александрович Павлов</t>
  </si>
  <si>
    <t xml:space="preserve">Шитиков Константин Владимирович </t>
  </si>
  <si>
    <t>Денис Дмитриевич Быков</t>
  </si>
  <si>
    <t>Мантров Александр Владимирович</t>
  </si>
  <si>
    <t>Иноземцев Виктор Иванович</t>
  </si>
  <si>
    <t>Петросьянц Сурен Николаевич</t>
  </si>
  <si>
    <t>ПС 35/10 "Крюковская"</t>
  </si>
  <si>
    <t>ПС 35/10 "Дегтянская"</t>
  </si>
  <si>
    <t>ПС 35/10 "Рыбинская"</t>
  </si>
  <si>
    <t>ПС 35/10 "Северная"</t>
  </si>
  <si>
    <t>ПС 35/10 "Ракшинская"</t>
  </si>
  <si>
    <t>ПС 35/10 "Подлесная"</t>
  </si>
  <si>
    <t>ПС 35/10 "Егоровская"</t>
  </si>
  <si>
    <t>ПС 35/10 "Бондарская"</t>
  </si>
  <si>
    <t>ПС 35/10 "Ламская"</t>
  </si>
  <si>
    <t>ПС 35/10 "Кулеватовская"</t>
  </si>
  <si>
    <t>ПС 35/10 "Вяжлинская"</t>
  </si>
  <si>
    <t>ПС 35/10 "Вернадовская"</t>
  </si>
  <si>
    <t>ПС 35/10 "Питерская"</t>
  </si>
  <si>
    <t>ПС 110/35/10 "Нащёкинская"</t>
  </si>
  <si>
    <t>ПС 110/35/10 "Пичаевская"</t>
  </si>
  <si>
    <t>ПС 110/35/10 "Сосновская"</t>
  </si>
  <si>
    <t>Метальникова Елена Александровна</t>
  </si>
  <si>
    <t>Общество с ограниченной ответственностью «Агрофирма «Жупиков» _   ( картофелехранилище )</t>
  </si>
  <si>
    <t>Общество с ограниченной ответственностью «Строительная компания «Энергия»</t>
  </si>
  <si>
    <t>Общество с ограниченной ответственностью «Три медведя»</t>
  </si>
  <si>
    <t>Птуха Юрий Иванович</t>
  </si>
  <si>
    <t>Махмадашвили Надежда Ивановна</t>
  </si>
  <si>
    <t>Бешнов Сергей Александрович</t>
  </si>
  <si>
    <t>Тамбовское областное государственное казённое учреждение "Тамбовавтодор"</t>
  </si>
  <si>
    <t xml:space="preserve"> 6 месяцев</t>
  </si>
  <si>
    <t>Попов Виктор Данилович</t>
  </si>
  <si>
    <t>Шатилов Юрий Серафимович</t>
  </si>
  <si>
    <t>Маклакова Раиса Игоревна</t>
  </si>
  <si>
    <t>Мордовин Сергей Владимирович</t>
  </si>
  <si>
    <t>Общество с ограниченной ответственностью «Агрофирма «Жупиков» _   ( ЗСК-40Ш )</t>
  </si>
  <si>
    <t>Насонов Сергей Александрович _ (новая задача)</t>
  </si>
  <si>
    <t>Общество с ограниченной ответственностью «Лагуна» _ (новая задача)</t>
  </si>
  <si>
    <t>Администрация Новослободского сельсовета Сосновского района Тамбовской области</t>
  </si>
  <si>
    <t>Индивидуальный предприниматель Михеев Геннадий Николаевич _ (новая задача)</t>
  </si>
  <si>
    <t>Муниципальное общеобразовательное учреждение Пичаевская средняя образовательная школа</t>
  </si>
  <si>
    <t>Раннев Олег Иванович</t>
  </si>
  <si>
    <t>Горева Елена Александровна</t>
  </si>
  <si>
    <t>Общество с ограниченной ответственностью  "ЭКОПРОДУКТ"</t>
  </si>
  <si>
    <t>Беликов Алексей Николаевич</t>
  </si>
  <si>
    <t>Голов Николай Васильевич</t>
  </si>
  <si>
    <t>Администрация Пичаевского района Тамбовской области  (НОВАЯ 2012)</t>
  </si>
  <si>
    <t xml:space="preserve">Тамбовское областное государственное бюджетное учреждение здравоохранения  «Сосновская центральная районная больница» </t>
  </si>
  <si>
    <t>Жупиков Александр Владимирович</t>
  </si>
  <si>
    <t>Свечников Иван Иванович</t>
  </si>
  <si>
    <t>Егорова Раиса Алексеевна</t>
  </si>
  <si>
    <t>Общество с ограниченной ответственностью  "Ресурс"  Откорм 1А , Откорм 1Б _  Богдановка</t>
  </si>
  <si>
    <t>Общество с ограниченной ответственностью  "Ресурс"  Откорм  _  Кёрша</t>
  </si>
  <si>
    <t>Общество с ограниченной ответственностью  "Ресурс"  Откорм 2А , Откорм 2Б _  Богдановка</t>
  </si>
  <si>
    <t>ПС 35/10 кВ "Балыклейская"</t>
  </si>
  <si>
    <t>ПС 35/10 кВ" Восточная"</t>
  </si>
  <si>
    <t>ПС 110/35/10 кВ" Инжавинская"</t>
  </si>
  <si>
    <t>ПС 110/35/10 кВ" Кирсановская"</t>
  </si>
  <si>
    <t>ПС 110/35/10 кВ" Ковыльская"</t>
  </si>
  <si>
    <t>ПС 110/35/10 кВ "Кирсановская"</t>
  </si>
  <si>
    <t>Власов Денис Владимирович</t>
  </si>
  <si>
    <t>ПС 110/35/10 кВ "Инжавинская"</t>
  </si>
  <si>
    <t>ОАО "Тамбовская  сетевая компания" Уваровский филиал</t>
  </si>
  <si>
    <t xml:space="preserve"> 23.11.2012</t>
  </si>
  <si>
    <t>ООО "Забава"</t>
  </si>
  <si>
    <t>Панова Любовь Алексеевна</t>
  </si>
  <si>
    <t>ПС110/ 35/10 кВ "Инжавинская", ВЛ-10 кВ  фидер №5, ТП № И057(250 кВА), ВЛ-0,4кВ  фидер №3, опора №10</t>
  </si>
  <si>
    <t>ИП Панфилова Светлана Владимировна</t>
  </si>
  <si>
    <t>Аксенов Александр Анатольевич</t>
  </si>
  <si>
    <t>Тарасов Роман Владимирович</t>
  </si>
  <si>
    <t>24 месяца</t>
  </si>
  <si>
    <t>ПС110/ 35/10 кВ "Инжавинская", ВЛ-10 кВ  фидер №2, ТП №028(160 кВА), ВЛ-0,4кВ  фидер №1, опора №66</t>
  </si>
  <si>
    <t>Ерастов Анатолий Викторович</t>
  </si>
  <si>
    <t>ПС  35/10 кВ "Восточная", ВЛ-10 кВ  фидер №11, ТП № 337 (100 кВА), ВЛ-0,4кВ  фидер №2,опора № 1-3</t>
  </si>
  <si>
    <t>Романов Александр Владимирович</t>
  </si>
  <si>
    <t>ПС  35/10 кВ "Балыклейская"</t>
  </si>
  <si>
    <t>ПС110/ 35/10 кВ "Инжавинская"</t>
  </si>
  <si>
    <t>ПС110/ 35/10 кВ "Кирсановская"</t>
  </si>
  <si>
    <t>ПС 110/35/10 кВ "Ковыльская"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</si>
</sst>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7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9" fillId="0" borderId="10" xfId="21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2" fontId="9" fillId="0" borderId="10" xfId="211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2" fontId="67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6" xfId="21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6" xfId="211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21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9" fillId="0" borderId="10" xfId="211" applyFont="1" applyFill="1" applyBorder="1" applyAlignment="1">
      <alignment horizontal="center" vertical="center" wrapText="1"/>
      <protection/>
    </xf>
    <xf numFmtId="14" fontId="9" fillId="0" borderId="10" xfId="211" applyNumberFormat="1" applyFont="1" applyFill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211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9" fillId="0" borderId="16" xfId="211" applyFont="1" applyFill="1" applyBorder="1" applyAlignment="1">
      <alignment horizontal="center" vertical="center" wrapText="1"/>
      <protection/>
    </xf>
    <xf numFmtId="14" fontId="9" fillId="0" borderId="16" xfId="211" applyNumberFormat="1" applyFont="1" applyFill="1" applyBorder="1" applyAlignment="1">
      <alignment horizontal="center" vertical="center" wrapText="1"/>
      <protection/>
    </xf>
    <xf numFmtId="0" fontId="67" fillId="0" borderId="16" xfId="0" applyFont="1" applyFill="1" applyBorder="1" applyAlignment="1">
      <alignment horizontal="center" vertical="center" wrapText="1"/>
    </xf>
    <xf numFmtId="0" fontId="67" fillId="0" borderId="16" xfId="211" applyFont="1" applyFill="1" applyBorder="1" applyAlignment="1">
      <alignment horizontal="center" vertical="center" wrapText="1"/>
      <protection/>
    </xf>
    <xf numFmtId="14" fontId="67" fillId="0" borderId="16" xfId="211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18" borderId="10" xfId="0" applyFont="1" applyFill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75" fillId="35" borderId="0" xfId="0" applyNumberFormat="1" applyFont="1" applyFill="1" applyAlignment="1">
      <alignment/>
    </xf>
    <xf numFmtId="0" fontId="75" fillId="35" borderId="0" xfId="0" applyFont="1" applyFill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4" fontId="70" fillId="36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23" fillId="35" borderId="10" xfId="0" applyFont="1" applyFill="1" applyBorder="1" applyAlignment="1" applyProtection="1">
      <alignment horizontal="left" vertical="center" wrapText="1"/>
      <protection locked="0"/>
    </xf>
    <xf numFmtId="0" fontId="70" fillId="35" borderId="0" xfId="0" applyFont="1" applyFill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 applyProtection="1">
      <alignment horizontal="left" vertical="center" wrapText="1"/>
      <protection locked="0"/>
    </xf>
    <xf numFmtId="0" fontId="76" fillId="35" borderId="0" xfId="0" applyFont="1" applyFill="1" applyAlignment="1">
      <alignment/>
    </xf>
    <xf numFmtId="14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6" fillId="35" borderId="0" xfId="0" applyFont="1" applyFill="1" applyAlignment="1">
      <alignment vertical="center"/>
    </xf>
    <xf numFmtId="0" fontId="76" fillId="0" borderId="18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2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5" borderId="1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>
      <alignment vertical="center"/>
    </xf>
    <xf numFmtId="0" fontId="80" fillId="0" borderId="10" xfId="64" applyFont="1" applyFill="1" applyBorder="1" applyAlignment="1">
      <alignment horizontal="center" vertical="center" wrapText="1"/>
      <protection/>
    </xf>
    <xf numFmtId="0" fontId="81" fillId="0" borderId="18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78" fillId="35" borderId="0" xfId="0" applyFont="1" applyFill="1" applyAlignment="1">
      <alignment/>
    </xf>
    <xf numFmtId="0" fontId="82" fillId="0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 shrinkToFit="1"/>
    </xf>
    <xf numFmtId="14" fontId="80" fillId="0" borderId="10" xfId="0" applyNumberFormat="1" applyFont="1" applyBorder="1" applyAlignment="1">
      <alignment horizontal="center" vertical="center" wrapText="1" shrinkToFit="1"/>
    </xf>
    <xf numFmtId="0" fontId="80" fillId="35" borderId="10" xfId="0" applyFont="1" applyFill="1" applyBorder="1" applyAlignment="1">
      <alignment horizontal="center" vertical="center" wrapText="1" shrinkToFit="1"/>
    </xf>
    <xf numFmtId="0" fontId="80" fillId="0" borderId="10" xfId="0" applyFont="1" applyBorder="1" applyAlignment="1">
      <alignment horizontal="center" vertical="top" wrapText="1" shrinkToFit="1"/>
    </xf>
    <xf numFmtId="0" fontId="80" fillId="0" borderId="10" xfId="0" applyFont="1" applyBorder="1" applyAlignment="1">
      <alignment horizontal="center" vertical="center"/>
    </xf>
    <xf numFmtId="14" fontId="80" fillId="35" borderId="10" xfId="0" applyNumberFormat="1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horizontal="center"/>
    </xf>
    <xf numFmtId="2" fontId="83" fillId="35" borderId="10" xfId="0" applyNumberFormat="1" applyFont="1" applyFill="1" applyBorder="1" applyAlignment="1">
      <alignment horizontal="center" vertical="center" wrapText="1" shrinkToFit="1"/>
    </xf>
    <xf numFmtId="0" fontId="70" fillId="36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0" fillId="0" borderId="10" xfId="164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8" fillId="0" borderId="10" xfId="12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4" fontId="7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4" fontId="7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169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0" fillId="0" borderId="10" xfId="56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0" fillId="0" borderId="10" xfId="167" applyFill="1" applyBorder="1" applyAlignment="1">
      <alignment horizontal="center" vertical="center" wrapText="1"/>
      <protection/>
    </xf>
    <xf numFmtId="0" fontId="0" fillId="0" borderId="10" xfId="166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147" applyFill="1" applyBorder="1" applyAlignment="1">
      <alignment horizontal="center" vertical="center" wrapText="1"/>
      <protection/>
    </xf>
    <xf numFmtId="0" fontId="7" fillId="38" borderId="0" xfId="0" applyFont="1" applyFill="1" applyBorder="1" applyAlignment="1">
      <alignment horizontal="center" vertical="center"/>
    </xf>
    <xf numFmtId="0" fontId="0" fillId="38" borderId="10" xfId="146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left" vertical="center"/>
    </xf>
    <xf numFmtId="0" fontId="4" fillId="0" borderId="10" xfId="162" applyFill="1" applyBorder="1" applyAlignment="1">
      <alignment horizontal="center" vertical="center" wrapText="1"/>
      <protection/>
    </xf>
    <xf numFmtId="0" fontId="0" fillId="0" borderId="10" xfId="153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0" fillId="0" borderId="18" xfId="56" applyFill="1" applyBorder="1" applyAlignment="1">
      <alignment horizontal="center" vertical="center" wrapText="1"/>
      <protection/>
    </xf>
    <xf numFmtId="0" fontId="7" fillId="35" borderId="21" xfId="0" applyFont="1" applyFill="1" applyBorder="1" applyAlignment="1">
      <alignment horizontal="left" vertical="center" wrapText="1"/>
    </xf>
    <xf numFmtId="0" fontId="0" fillId="38" borderId="10" xfId="134" applyFill="1" applyBorder="1" applyAlignment="1">
      <alignment horizontal="center" vertical="center" wrapText="1"/>
      <protection/>
    </xf>
    <xf numFmtId="0" fontId="0" fillId="38" borderId="10" xfId="132" applyFont="1" applyFill="1" applyBorder="1" applyAlignment="1">
      <alignment horizontal="center" vertical="center" wrapText="1"/>
      <protection/>
    </xf>
    <xf numFmtId="0" fontId="7" fillId="35" borderId="0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/>
    </xf>
    <xf numFmtId="0" fontId="0" fillId="0" borderId="10" xfId="157" applyFill="1" applyBorder="1" applyAlignment="1">
      <alignment horizontal="center" vertical="center" wrapText="1"/>
      <protection/>
    </xf>
    <xf numFmtId="0" fontId="0" fillId="0" borderId="10" xfId="155" applyFill="1" applyBorder="1" applyAlignment="1">
      <alignment horizontal="center" vertical="center" wrapText="1"/>
      <protection/>
    </xf>
    <xf numFmtId="0" fontId="0" fillId="38" borderId="18" xfId="0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7" fontId="78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33" fillId="0" borderId="10" xfId="21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33" fillId="0" borderId="10" xfId="21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0" fontId="24" fillId="0" borderId="10" xfId="210" applyFont="1" applyFill="1" applyBorder="1" applyAlignment="1">
      <alignment horizontal="center" vertical="center" wrapText="1"/>
      <protection/>
    </xf>
    <xf numFmtId="165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/>
    </xf>
    <xf numFmtId="0" fontId="20" fillId="0" borderId="10" xfId="10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9" borderId="0" xfId="0" applyFill="1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4" fillId="0" borderId="10" xfId="104" applyNumberFormat="1" applyFont="1" applyFill="1" applyBorder="1" applyAlignment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104" applyFont="1" applyFill="1" applyBorder="1" applyAlignment="1">
      <alignment horizontal="center" vertical="center" wrapText="1"/>
      <protection/>
    </xf>
    <xf numFmtId="0" fontId="20" fillId="0" borderId="23" xfId="104" applyFont="1" applyFill="1" applyBorder="1" applyAlignment="1">
      <alignment horizontal="center" vertical="center" wrapText="1"/>
      <protection/>
    </xf>
    <xf numFmtId="0" fontId="20" fillId="0" borderId="24" xfId="10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 wrapText="1"/>
    </xf>
    <xf numFmtId="0" fontId="78" fillId="0" borderId="10" xfId="164" applyFont="1" applyFill="1" applyBorder="1" applyAlignment="1">
      <alignment horizontal="center" vertical="center" wrapText="1"/>
      <protection/>
    </xf>
    <xf numFmtId="0" fontId="78" fillId="0" borderId="10" xfId="127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63" applyFont="1" applyAlignment="1">
      <alignment horizontal="center" vertical="center" wrapText="1"/>
      <protection/>
    </xf>
    <xf numFmtId="0" fontId="26" fillId="0" borderId="10" xfId="21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1" fontId="32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8" fillId="40" borderId="18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78" fillId="12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63" applyFont="1" applyBorder="1" applyAlignment="1">
      <alignment horizontal="center" vertical="center" wrapText="1"/>
      <protection/>
    </xf>
    <xf numFmtId="0" fontId="32" fillId="0" borderId="0" xfId="63" applyFont="1" applyFill="1" applyAlignment="1">
      <alignment horizontal="center" vertical="center" wrapText="1"/>
      <protection/>
    </xf>
    <xf numFmtId="0" fontId="32" fillId="35" borderId="10" xfId="63" applyFont="1" applyFill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 shrinkToFit="1"/>
    </xf>
    <xf numFmtId="4" fontId="76" fillId="0" borderId="0" xfId="0" applyNumberFormat="1" applyFont="1" applyFill="1" applyAlignment="1">
      <alignment vertical="center"/>
    </xf>
    <xf numFmtId="14" fontId="70" fillId="0" borderId="10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0" fontId="20" fillId="0" borderId="21" xfId="104" applyFont="1" applyFill="1" applyBorder="1" applyAlignment="1">
      <alignment horizontal="center" vertical="center" wrapText="1"/>
      <protection/>
    </xf>
    <xf numFmtId="0" fontId="76" fillId="0" borderId="21" xfId="0" applyFont="1" applyFill="1" applyBorder="1" applyAlignment="1">
      <alignment horizontal="center" vertical="center"/>
    </xf>
    <xf numFmtId="0" fontId="8" fillId="0" borderId="10" xfId="211" applyFont="1" applyFill="1" applyBorder="1" applyAlignment="1">
      <alignment horizontal="center" vertical="center" wrapText="1"/>
      <protection/>
    </xf>
    <xf numFmtId="2" fontId="8" fillId="0" borderId="10" xfId="211" applyNumberFormat="1" applyFont="1" applyFill="1" applyBorder="1" applyAlignment="1">
      <alignment horizontal="center" vertical="center" wrapText="1"/>
      <protection/>
    </xf>
    <xf numFmtId="14" fontId="8" fillId="0" borderId="10" xfId="211" applyNumberFormat="1" applyFont="1" applyFill="1" applyBorder="1" applyAlignment="1">
      <alignment horizontal="center" vertical="center" wrapText="1"/>
      <protection/>
    </xf>
    <xf numFmtId="0" fontId="8" fillId="0" borderId="10" xfId="21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 wrapText="1"/>
    </xf>
  </cellXfs>
  <cellStyles count="2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1 10 2 2 2" xfId="56"/>
    <cellStyle name="Обычный 102" xfId="57"/>
    <cellStyle name="Обычный 103" xfId="58"/>
    <cellStyle name="Обычный 104" xfId="59"/>
    <cellStyle name="Обычный 105" xfId="60"/>
    <cellStyle name="Обычный 106" xfId="61"/>
    <cellStyle name="Обычный 107" xfId="62"/>
    <cellStyle name="Обычный 108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3" xfId="78"/>
    <cellStyle name="Обычный 14" xfId="79"/>
    <cellStyle name="Обычный 15" xfId="80"/>
    <cellStyle name="Обычный 158" xfId="81"/>
    <cellStyle name="Обычный 159" xfId="82"/>
    <cellStyle name="Обычный 16" xfId="83"/>
    <cellStyle name="Обычный 161" xfId="84"/>
    <cellStyle name="Обычный 17" xfId="85"/>
    <cellStyle name="Обычный 171" xfId="86"/>
    <cellStyle name="Обычный 172" xfId="87"/>
    <cellStyle name="Обычный 174" xfId="88"/>
    <cellStyle name="Обычный 175" xfId="89"/>
    <cellStyle name="Обычный 18" xfId="90"/>
    <cellStyle name="Обычный 184" xfId="91"/>
    <cellStyle name="Обычный 185" xfId="92"/>
    <cellStyle name="Обычный 186" xfId="93"/>
    <cellStyle name="Обычный 187" xfId="94"/>
    <cellStyle name="Обычный 19" xfId="95"/>
    <cellStyle name="Обычный 193" xfId="96"/>
    <cellStyle name="Обычный 194" xfId="97"/>
    <cellStyle name="Обычный 2" xfId="98"/>
    <cellStyle name="Обычный 2 2" xfId="99"/>
    <cellStyle name="Обычный 2 2 2" xfId="100"/>
    <cellStyle name="Обычный 2 3" xfId="101"/>
    <cellStyle name="Обычный 2 4" xfId="102"/>
    <cellStyle name="Обычный 2_Заключенные ДТП СЭС 2008 год" xfId="103"/>
    <cellStyle name="Обычный 2_Реестр заключенных договоров на технологическое присоединение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0" xfId="116"/>
    <cellStyle name="Обычный 31" xfId="117"/>
    <cellStyle name="Обычный 32" xfId="118"/>
    <cellStyle name="Обычный 33" xfId="119"/>
    <cellStyle name="Обычный 34" xfId="120"/>
    <cellStyle name="Обычный 35" xfId="121"/>
    <cellStyle name="Обычный 350" xfId="122"/>
    <cellStyle name="Обычный 36" xfId="123"/>
    <cellStyle name="Обычный 37" xfId="124"/>
    <cellStyle name="Обычный 376" xfId="125"/>
    <cellStyle name="Обычный 38" xfId="126"/>
    <cellStyle name="Обычный 385" xfId="127"/>
    <cellStyle name="Обычный 39" xfId="128"/>
    <cellStyle name="Обычный 40" xfId="129"/>
    <cellStyle name="Обычный 41" xfId="130"/>
    <cellStyle name="Обычный 42" xfId="131"/>
    <cellStyle name="Обычный 428" xfId="132"/>
    <cellStyle name="Обычный 43" xfId="133"/>
    <cellStyle name="Обычный 437" xfId="134"/>
    <cellStyle name="Обычный 44" xfId="135"/>
    <cellStyle name="Обычный 45" xfId="136"/>
    <cellStyle name="Обычный 46" xfId="137"/>
    <cellStyle name="Обычный 47" xfId="138"/>
    <cellStyle name="Обычный 48" xfId="139"/>
    <cellStyle name="Обычный 49" xfId="140"/>
    <cellStyle name="Обычный 5" xfId="141"/>
    <cellStyle name="Обычный 5 2" xfId="142"/>
    <cellStyle name="Обычный 50" xfId="143"/>
    <cellStyle name="Обычный 51" xfId="144"/>
    <cellStyle name="Обычный 52" xfId="145"/>
    <cellStyle name="Обычный 520" xfId="146"/>
    <cellStyle name="Обычный 528" xfId="147"/>
    <cellStyle name="Обычный 53" xfId="148"/>
    <cellStyle name="Обычный 54" xfId="149"/>
    <cellStyle name="Обычный 55" xfId="150"/>
    <cellStyle name="Обычный 56" xfId="151"/>
    <cellStyle name="Обычный 57" xfId="152"/>
    <cellStyle name="Обычный 578" xfId="153"/>
    <cellStyle name="Обычный 58" xfId="154"/>
    <cellStyle name="Обычный 587" xfId="155"/>
    <cellStyle name="Обычный 59" xfId="156"/>
    <cellStyle name="Обычный 590" xfId="157"/>
    <cellStyle name="Обычный 6" xfId="158"/>
    <cellStyle name="Обычный 6 2" xfId="159"/>
    <cellStyle name="Обычный 60" xfId="160"/>
    <cellStyle name="Обычный 61" xfId="161"/>
    <cellStyle name="Обычный 619" xfId="162"/>
    <cellStyle name="Обычный 62" xfId="163"/>
    <cellStyle name="Обычный 622" xfId="164"/>
    <cellStyle name="Обычный 63" xfId="165"/>
    <cellStyle name="Обычный 635" xfId="166"/>
    <cellStyle name="Обычный 638" xfId="167"/>
    <cellStyle name="Обычный 64" xfId="168"/>
    <cellStyle name="Обычный 643" xfId="169"/>
    <cellStyle name="Обычный 65" xfId="170"/>
    <cellStyle name="Обычный 66" xfId="171"/>
    <cellStyle name="Обычный 67" xfId="172"/>
    <cellStyle name="Обычный 68" xfId="173"/>
    <cellStyle name="Обычный 69" xfId="174"/>
    <cellStyle name="Обычный 7" xfId="175"/>
    <cellStyle name="Обычный 7 2" xfId="176"/>
    <cellStyle name="Обычный 70" xfId="177"/>
    <cellStyle name="Обычный 71" xfId="178"/>
    <cellStyle name="Обычный 72" xfId="179"/>
    <cellStyle name="Обычный 73" xfId="180"/>
    <cellStyle name="Обычный 74" xfId="181"/>
    <cellStyle name="Обычный 75" xfId="182"/>
    <cellStyle name="Обычный 76" xfId="183"/>
    <cellStyle name="Обычный 77" xfId="184"/>
    <cellStyle name="Обычный 78" xfId="185"/>
    <cellStyle name="Обычный 79" xfId="186"/>
    <cellStyle name="Обычный 8" xfId="187"/>
    <cellStyle name="Обычный 80" xfId="188"/>
    <cellStyle name="Обычный 81" xfId="189"/>
    <cellStyle name="Обычный 82" xfId="190"/>
    <cellStyle name="Обычный 83" xfId="191"/>
    <cellStyle name="Обычный 84" xfId="192"/>
    <cellStyle name="Обычный 85" xfId="193"/>
    <cellStyle name="Обычный 86" xfId="194"/>
    <cellStyle name="Обычный 87" xfId="195"/>
    <cellStyle name="Обычный 88" xfId="196"/>
    <cellStyle name="Обычный 89" xfId="197"/>
    <cellStyle name="Обычный 9" xfId="198"/>
    <cellStyle name="Обычный 9 2" xfId="199"/>
    <cellStyle name="Обычный 90" xfId="200"/>
    <cellStyle name="Обычный 91" xfId="201"/>
    <cellStyle name="Обычный 92" xfId="202"/>
    <cellStyle name="Обычный 93" xfId="203"/>
    <cellStyle name="Обычный 94" xfId="204"/>
    <cellStyle name="Обычный 95" xfId="205"/>
    <cellStyle name="Обычный 96" xfId="206"/>
    <cellStyle name="Обычный 97" xfId="207"/>
    <cellStyle name="Обычный 98" xfId="208"/>
    <cellStyle name="Обычный 99" xfId="209"/>
    <cellStyle name="Обычный_Реестр 1 КЭС" xfId="210"/>
    <cellStyle name="Обычный_Реестр 1 МЭС" xfId="211"/>
    <cellStyle name="Плохой" xfId="212"/>
    <cellStyle name="Пояснение" xfId="213"/>
    <cellStyle name="Примечание" xfId="214"/>
    <cellStyle name="Percent" xfId="215"/>
    <cellStyle name="Связанная ячейка" xfId="216"/>
    <cellStyle name="Текст предупреждения" xfId="217"/>
    <cellStyle name="Comma" xfId="218"/>
    <cellStyle name="Comma [0]" xfId="219"/>
    <cellStyle name="Финансовый 2" xfId="220"/>
    <cellStyle name="Финансовый 2 2" xfId="221"/>
    <cellStyle name="Хороший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140625" defaultRowHeight="17.25" customHeight="1"/>
  <cols>
    <col min="1" max="1" width="27.0039062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7.25" customHeight="1">
      <c r="H1" s="326" t="s">
        <v>16</v>
      </c>
      <c r="I1" s="326"/>
      <c r="J1" s="326"/>
      <c r="K1" s="326"/>
    </row>
    <row r="2" spans="1:11" ht="17.25" customHeight="1">
      <c r="A2" s="1" t="s">
        <v>137</v>
      </c>
      <c r="B2" s="1"/>
      <c r="D2" s="1"/>
      <c r="E2" s="2"/>
      <c r="F2" s="1"/>
      <c r="G2" s="1"/>
      <c r="H2" s="1"/>
      <c r="I2" s="7"/>
      <c r="J2" s="1"/>
      <c r="K2" s="1"/>
    </row>
    <row r="3" spans="3:11" ht="17.25" customHeight="1" thickBot="1">
      <c r="C3" s="1"/>
      <c r="D3" s="1"/>
      <c r="E3" s="2"/>
      <c r="F3" s="1"/>
      <c r="G3" s="1"/>
      <c r="H3" s="1"/>
      <c r="I3" s="7"/>
      <c r="J3" s="1"/>
      <c r="K3" s="1"/>
    </row>
    <row r="4" spans="1:11" ht="17.25" customHeight="1" thickBot="1">
      <c r="A4" s="327" t="s">
        <v>2</v>
      </c>
      <c r="B4" s="9"/>
      <c r="C4" s="327" t="s">
        <v>15</v>
      </c>
      <c r="D4" s="325" t="s">
        <v>3</v>
      </c>
      <c r="E4" s="325"/>
      <c r="F4" s="325" t="s">
        <v>4</v>
      </c>
      <c r="G4" s="325"/>
      <c r="H4" s="325" t="s">
        <v>5</v>
      </c>
      <c r="I4" s="329"/>
      <c r="J4" s="325" t="s">
        <v>6</v>
      </c>
      <c r="K4" s="325"/>
    </row>
    <row r="5" spans="1:11" ht="17.25" customHeight="1" thickBot="1">
      <c r="A5" s="328"/>
      <c r="B5" s="10" t="s">
        <v>19</v>
      </c>
      <c r="C5" s="328"/>
      <c r="D5" s="325"/>
      <c r="E5" s="325"/>
      <c r="F5" s="325"/>
      <c r="G5" s="325"/>
      <c r="H5" s="325"/>
      <c r="I5" s="329"/>
      <c r="J5" s="325"/>
      <c r="K5" s="325"/>
    </row>
    <row r="6" spans="1:11" ht="17.25" customHeight="1">
      <c r="A6" s="328"/>
      <c r="B6" s="10"/>
      <c r="C6" s="328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7.25" customHeight="1">
      <c r="A7" s="13"/>
      <c r="B7" s="13"/>
      <c r="C7" s="13" t="s">
        <v>17</v>
      </c>
      <c r="D7" s="14">
        <f>SUM(D8:D73)</f>
        <v>75</v>
      </c>
      <c r="E7" s="14">
        <f aca="true" t="shared" si="0" ref="E7:K7">SUM(E8:E73)</f>
        <v>6.578849999999999</v>
      </c>
      <c r="F7" s="14">
        <f t="shared" si="0"/>
        <v>71</v>
      </c>
      <c r="G7" s="14">
        <f t="shared" si="0"/>
        <v>1.685934999999999</v>
      </c>
      <c r="H7" s="14">
        <f t="shared" si="0"/>
        <v>64</v>
      </c>
      <c r="I7" s="14">
        <f t="shared" si="0"/>
        <v>0.9329400000000001</v>
      </c>
      <c r="J7" s="14">
        <f t="shared" si="0"/>
        <v>10</v>
      </c>
      <c r="K7" s="14">
        <f t="shared" si="0"/>
        <v>5.12988</v>
      </c>
    </row>
    <row r="8" spans="1:11" s="88" customFormat="1" ht="17.25" customHeight="1">
      <c r="A8" s="174" t="s">
        <v>268</v>
      </c>
      <c r="B8" s="286">
        <v>1</v>
      </c>
      <c r="C8" s="287" t="s">
        <v>94</v>
      </c>
      <c r="D8" s="174">
        <v>0</v>
      </c>
      <c r="E8" s="174">
        <v>0</v>
      </c>
      <c r="F8" s="174">
        <v>1</v>
      </c>
      <c r="G8" s="174">
        <v>0.015</v>
      </c>
      <c r="H8" s="174">
        <v>0</v>
      </c>
      <c r="I8" s="174">
        <v>0</v>
      </c>
      <c r="J8" s="174">
        <v>0</v>
      </c>
      <c r="K8" s="174">
        <v>0</v>
      </c>
    </row>
    <row r="9" spans="1:11" s="88" customFormat="1" ht="17.25" customHeight="1">
      <c r="A9" s="174" t="s">
        <v>268</v>
      </c>
      <c r="B9" s="286">
        <v>2</v>
      </c>
      <c r="C9" s="287" t="s">
        <v>60</v>
      </c>
      <c r="D9" s="174">
        <v>3</v>
      </c>
      <c r="E9" s="174">
        <v>0.04</v>
      </c>
      <c r="F9" s="174">
        <v>1</v>
      </c>
      <c r="G9" s="174">
        <v>0.167</v>
      </c>
      <c r="H9" s="174">
        <v>1</v>
      </c>
      <c r="I9" s="174">
        <v>0.005</v>
      </c>
      <c r="J9" s="174">
        <v>0</v>
      </c>
      <c r="K9" s="174">
        <v>0</v>
      </c>
    </row>
    <row r="10" spans="1:11" s="88" customFormat="1" ht="17.25" customHeight="1">
      <c r="A10" s="174" t="s">
        <v>268</v>
      </c>
      <c r="B10" s="286">
        <v>3</v>
      </c>
      <c r="C10" s="287" t="s">
        <v>95</v>
      </c>
      <c r="D10" s="174">
        <v>0</v>
      </c>
      <c r="E10" s="174">
        <v>0</v>
      </c>
      <c r="F10" s="174">
        <v>3</v>
      </c>
      <c r="G10" s="174">
        <v>0.00825</v>
      </c>
      <c r="H10" s="174">
        <v>0</v>
      </c>
      <c r="I10" s="174">
        <v>0</v>
      </c>
      <c r="J10" s="174">
        <v>0</v>
      </c>
      <c r="K10" s="174">
        <v>0</v>
      </c>
    </row>
    <row r="11" spans="1:11" s="16" customFormat="1" ht="17.25" customHeight="1">
      <c r="A11" s="174" t="s">
        <v>268</v>
      </c>
      <c r="B11" s="286">
        <v>4</v>
      </c>
      <c r="C11" s="174" t="s">
        <v>139</v>
      </c>
      <c r="D11" s="262">
        <v>2</v>
      </c>
      <c r="E11" s="288">
        <v>0.012</v>
      </c>
      <c r="F11" s="262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</row>
    <row r="12" spans="1:11" s="16" customFormat="1" ht="17.25" customHeight="1">
      <c r="A12" s="174" t="s">
        <v>268</v>
      </c>
      <c r="B12" s="286">
        <v>5</v>
      </c>
      <c r="C12" s="174" t="s">
        <v>92</v>
      </c>
      <c r="D12" s="262">
        <v>5</v>
      </c>
      <c r="E12" s="288">
        <v>0.1647</v>
      </c>
      <c r="F12" s="262">
        <v>6</v>
      </c>
      <c r="G12" s="174">
        <v>0.885</v>
      </c>
      <c r="H12" s="174">
        <v>3</v>
      </c>
      <c r="I12" s="174">
        <v>0.012</v>
      </c>
      <c r="J12" s="174">
        <v>1</v>
      </c>
      <c r="K12" s="174">
        <v>0.0648</v>
      </c>
    </row>
    <row r="13" spans="1:11" s="16" customFormat="1" ht="17.25" customHeight="1">
      <c r="A13" s="174" t="s">
        <v>268</v>
      </c>
      <c r="B13" s="286">
        <v>6</v>
      </c>
      <c r="C13" s="174" t="s">
        <v>96</v>
      </c>
      <c r="D13" s="262">
        <v>1</v>
      </c>
      <c r="E13" s="288">
        <v>0.0063</v>
      </c>
      <c r="F13" s="262">
        <v>4</v>
      </c>
      <c r="G13" s="174">
        <v>0.0325</v>
      </c>
      <c r="H13" s="174">
        <v>7</v>
      </c>
      <c r="I13" s="174">
        <v>0.10394</v>
      </c>
      <c r="J13" s="174">
        <v>0</v>
      </c>
      <c r="K13" s="174">
        <v>0</v>
      </c>
    </row>
    <row r="14" spans="1:11" s="16" customFormat="1" ht="17.25" customHeight="1">
      <c r="A14" s="174" t="s">
        <v>268</v>
      </c>
      <c r="B14" s="286">
        <v>7</v>
      </c>
      <c r="C14" s="174" t="s">
        <v>91</v>
      </c>
      <c r="D14" s="262">
        <v>0</v>
      </c>
      <c r="E14" s="288">
        <v>0</v>
      </c>
      <c r="F14" s="262">
        <v>1</v>
      </c>
      <c r="G14" s="174">
        <v>0.015</v>
      </c>
      <c r="H14" s="174">
        <v>0</v>
      </c>
      <c r="I14" s="174">
        <v>0</v>
      </c>
      <c r="J14" s="174">
        <v>0</v>
      </c>
      <c r="K14" s="174">
        <v>0</v>
      </c>
    </row>
    <row r="15" spans="1:11" s="16" customFormat="1" ht="17.25" customHeight="1">
      <c r="A15" s="174" t="s">
        <v>268</v>
      </c>
      <c r="B15" s="286">
        <v>8</v>
      </c>
      <c r="C15" s="174" t="s">
        <v>140</v>
      </c>
      <c r="D15" s="262">
        <v>1</v>
      </c>
      <c r="E15" s="288">
        <v>0.015</v>
      </c>
      <c r="F15" s="262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</row>
    <row r="16" spans="1:11" s="16" customFormat="1" ht="17.25" customHeight="1">
      <c r="A16" s="174" t="s">
        <v>268</v>
      </c>
      <c r="B16" s="286">
        <v>9</v>
      </c>
      <c r="C16" s="174" t="s">
        <v>141</v>
      </c>
      <c r="D16" s="262">
        <v>1</v>
      </c>
      <c r="E16" s="288">
        <v>0.005</v>
      </c>
      <c r="F16" s="262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</row>
    <row r="17" spans="1:11" s="16" customFormat="1" ht="17.25" customHeight="1">
      <c r="A17" s="174" t="s">
        <v>268</v>
      </c>
      <c r="B17" s="286">
        <v>10</v>
      </c>
      <c r="C17" s="262" t="s">
        <v>47</v>
      </c>
      <c r="D17" s="262">
        <v>2</v>
      </c>
      <c r="E17" s="288">
        <v>0.0213</v>
      </c>
      <c r="F17" s="262">
        <v>2</v>
      </c>
      <c r="G17" s="174">
        <v>0.03</v>
      </c>
      <c r="H17" s="174">
        <v>4</v>
      </c>
      <c r="I17" s="174">
        <v>0.109</v>
      </c>
      <c r="J17" s="174">
        <v>1</v>
      </c>
      <c r="K17" s="174">
        <v>0.01678</v>
      </c>
    </row>
    <row r="18" spans="1:11" s="16" customFormat="1" ht="17.25" customHeight="1">
      <c r="A18" s="174" t="s">
        <v>268</v>
      </c>
      <c r="B18" s="286">
        <v>11</v>
      </c>
      <c r="C18" s="262" t="s">
        <v>38</v>
      </c>
      <c r="D18" s="262">
        <v>1</v>
      </c>
      <c r="E18" s="288">
        <v>0.015</v>
      </c>
      <c r="F18" s="262">
        <v>3</v>
      </c>
      <c r="G18" s="174">
        <v>0.035</v>
      </c>
      <c r="H18" s="174">
        <v>2</v>
      </c>
      <c r="I18" s="174">
        <v>0.025</v>
      </c>
      <c r="J18" s="174">
        <v>0</v>
      </c>
      <c r="K18" s="174">
        <v>0</v>
      </c>
    </row>
    <row r="19" spans="1:11" s="16" customFormat="1" ht="17.25" customHeight="1">
      <c r="A19" s="174" t="s">
        <v>268</v>
      </c>
      <c r="B19" s="286">
        <v>12</v>
      </c>
      <c r="C19" s="262" t="s">
        <v>44</v>
      </c>
      <c r="D19" s="262">
        <v>0</v>
      </c>
      <c r="E19" s="288">
        <v>0</v>
      </c>
      <c r="F19" s="262">
        <v>3</v>
      </c>
      <c r="G19" s="174">
        <v>0.0313</v>
      </c>
      <c r="H19" s="174">
        <v>3</v>
      </c>
      <c r="I19" s="174">
        <v>0.042</v>
      </c>
      <c r="J19" s="174">
        <v>0</v>
      </c>
      <c r="K19" s="174">
        <v>0</v>
      </c>
    </row>
    <row r="20" spans="1:12" s="120" customFormat="1" ht="17.25" customHeight="1">
      <c r="A20" s="174" t="s">
        <v>268</v>
      </c>
      <c r="B20" s="286">
        <v>13</v>
      </c>
      <c r="C20" s="289" t="s">
        <v>199</v>
      </c>
      <c r="D20" s="198">
        <v>5</v>
      </c>
      <c r="E20" s="198">
        <v>0.026135000000000002</v>
      </c>
      <c r="F20" s="290">
        <v>4</v>
      </c>
      <c r="G20" s="198">
        <v>0.00135</v>
      </c>
      <c r="H20" s="198">
        <v>0</v>
      </c>
      <c r="I20" s="198">
        <v>0</v>
      </c>
      <c r="J20" s="198">
        <v>0</v>
      </c>
      <c r="K20" s="198">
        <v>0</v>
      </c>
      <c r="L20" s="119"/>
    </row>
    <row r="21" spans="1:12" s="120" customFormat="1" ht="17.25" customHeight="1">
      <c r="A21" s="174" t="s">
        <v>268</v>
      </c>
      <c r="B21" s="286">
        <v>14</v>
      </c>
      <c r="C21" s="289" t="s">
        <v>200</v>
      </c>
      <c r="D21" s="198">
        <v>0</v>
      </c>
      <c r="E21" s="198">
        <v>0</v>
      </c>
      <c r="F21" s="198">
        <v>0</v>
      </c>
      <c r="G21" s="198">
        <v>0</v>
      </c>
      <c r="H21" s="198">
        <v>1</v>
      </c>
      <c r="I21" s="198">
        <v>0.009</v>
      </c>
      <c r="J21" s="198">
        <v>0</v>
      </c>
      <c r="K21" s="198">
        <v>0</v>
      </c>
      <c r="L21" s="119"/>
    </row>
    <row r="22" spans="1:12" s="120" customFormat="1" ht="17.25" customHeight="1">
      <c r="A22" s="174" t="s">
        <v>268</v>
      </c>
      <c r="B22" s="286">
        <v>15</v>
      </c>
      <c r="C22" s="289" t="s">
        <v>201</v>
      </c>
      <c r="D22" s="198">
        <v>0</v>
      </c>
      <c r="E22" s="198">
        <v>0</v>
      </c>
      <c r="F22" s="290">
        <v>5</v>
      </c>
      <c r="G22" s="198">
        <v>0.00045</v>
      </c>
      <c r="H22" s="198">
        <v>0</v>
      </c>
      <c r="I22" s="198">
        <v>0</v>
      </c>
      <c r="J22" s="198">
        <v>0</v>
      </c>
      <c r="K22" s="198">
        <v>0</v>
      </c>
      <c r="L22" s="119"/>
    </row>
    <row r="23" spans="1:12" s="120" customFormat="1" ht="17.25" customHeight="1">
      <c r="A23" s="174" t="s">
        <v>268</v>
      </c>
      <c r="B23" s="286">
        <v>16</v>
      </c>
      <c r="C23" s="291" t="s">
        <v>202</v>
      </c>
      <c r="D23" s="198">
        <v>1</v>
      </c>
      <c r="E23" s="198">
        <v>0.015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19"/>
    </row>
    <row r="24" spans="1:12" s="120" customFormat="1" ht="17.25" customHeight="1">
      <c r="A24" s="174" t="s">
        <v>268</v>
      </c>
      <c r="B24" s="286">
        <v>17</v>
      </c>
      <c r="C24" s="291" t="s">
        <v>203</v>
      </c>
      <c r="D24" s="198">
        <v>2</v>
      </c>
      <c r="E24" s="198">
        <v>0.001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19"/>
    </row>
    <row r="25" spans="1:12" s="120" customFormat="1" ht="17.25" customHeight="1">
      <c r="A25" s="174" t="s">
        <v>268</v>
      </c>
      <c r="B25" s="286">
        <v>18</v>
      </c>
      <c r="C25" s="291" t="s">
        <v>204</v>
      </c>
      <c r="D25" s="198">
        <v>4</v>
      </c>
      <c r="E25" s="198">
        <v>0.026600000000000002</v>
      </c>
      <c r="F25" s="198">
        <v>0</v>
      </c>
      <c r="G25" s="198">
        <v>0</v>
      </c>
      <c r="H25" s="198">
        <v>1</v>
      </c>
      <c r="I25" s="198">
        <v>0.005</v>
      </c>
      <c r="J25" s="198">
        <v>1</v>
      </c>
      <c r="K25" s="198">
        <v>0.0063</v>
      </c>
      <c r="L25" s="119"/>
    </row>
    <row r="26" spans="1:12" s="120" customFormat="1" ht="17.25" customHeight="1">
      <c r="A26" s="174" t="s">
        <v>268</v>
      </c>
      <c r="B26" s="286">
        <v>19</v>
      </c>
      <c r="C26" s="291" t="s">
        <v>205</v>
      </c>
      <c r="D26" s="198">
        <v>0</v>
      </c>
      <c r="E26" s="198">
        <v>0</v>
      </c>
      <c r="F26" s="290">
        <v>2</v>
      </c>
      <c r="G26" s="198">
        <v>0.001</v>
      </c>
      <c r="H26" s="198">
        <v>0</v>
      </c>
      <c r="I26" s="198">
        <v>0</v>
      </c>
      <c r="J26" s="198">
        <v>0</v>
      </c>
      <c r="K26" s="198">
        <v>0</v>
      </c>
      <c r="L26" s="119"/>
    </row>
    <row r="27" spans="1:12" s="120" customFormat="1" ht="17.25" customHeight="1">
      <c r="A27" s="174" t="s">
        <v>268</v>
      </c>
      <c r="B27" s="286">
        <v>20</v>
      </c>
      <c r="C27" s="291" t="s">
        <v>206</v>
      </c>
      <c r="D27" s="198">
        <v>4</v>
      </c>
      <c r="E27" s="198">
        <v>0.00125</v>
      </c>
      <c r="F27" s="290">
        <v>4</v>
      </c>
      <c r="G27" s="198">
        <v>0.000585</v>
      </c>
      <c r="H27" s="198">
        <v>1</v>
      </c>
      <c r="I27" s="198">
        <v>0.015</v>
      </c>
      <c r="J27" s="198">
        <v>0</v>
      </c>
      <c r="K27" s="198">
        <v>0</v>
      </c>
      <c r="L27" s="119"/>
    </row>
    <row r="28" spans="1:12" s="120" customFormat="1" ht="17.25" customHeight="1">
      <c r="A28" s="174" t="s">
        <v>268</v>
      </c>
      <c r="B28" s="286">
        <v>21</v>
      </c>
      <c r="C28" s="291" t="s">
        <v>207</v>
      </c>
      <c r="D28" s="198">
        <v>3</v>
      </c>
      <c r="E28" s="198">
        <v>0.000325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19"/>
    </row>
    <row r="29" spans="1:12" s="120" customFormat="1" ht="17.25" customHeight="1">
      <c r="A29" s="174" t="s">
        <v>268</v>
      </c>
      <c r="B29" s="286">
        <v>22</v>
      </c>
      <c r="C29" s="291" t="s">
        <v>208</v>
      </c>
      <c r="D29" s="198">
        <v>1</v>
      </c>
      <c r="E29" s="198">
        <v>0.00075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19"/>
    </row>
    <row r="30" spans="1:12" s="120" customFormat="1" ht="17.25" customHeight="1">
      <c r="A30" s="174" t="s">
        <v>268</v>
      </c>
      <c r="B30" s="286">
        <v>23</v>
      </c>
      <c r="C30" s="291" t="s">
        <v>209</v>
      </c>
      <c r="D30" s="198">
        <v>0</v>
      </c>
      <c r="E30" s="198">
        <v>0</v>
      </c>
      <c r="F30" s="290">
        <v>4</v>
      </c>
      <c r="G30" s="198">
        <v>0.0035</v>
      </c>
      <c r="H30" s="198">
        <v>0</v>
      </c>
      <c r="I30" s="198">
        <v>0</v>
      </c>
      <c r="J30" s="198">
        <v>0</v>
      </c>
      <c r="K30" s="198">
        <v>0</v>
      </c>
      <c r="L30" s="119"/>
    </row>
    <row r="31" spans="1:12" s="120" customFormat="1" ht="17.25" customHeight="1">
      <c r="A31" s="174" t="s">
        <v>268</v>
      </c>
      <c r="B31" s="286">
        <v>24</v>
      </c>
      <c r="C31" s="291" t="s">
        <v>210</v>
      </c>
      <c r="D31" s="198">
        <v>2</v>
      </c>
      <c r="E31" s="198">
        <v>0.0026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19"/>
    </row>
    <row r="32" spans="1:12" s="120" customFormat="1" ht="17.25" customHeight="1">
      <c r="A32" s="174" t="s">
        <v>268</v>
      </c>
      <c r="B32" s="286">
        <v>25</v>
      </c>
      <c r="C32" s="291" t="s">
        <v>211</v>
      </c>
      <c r="D32" s="198">
        <v>1</v>
      </c>
      <c r="E32" s="198">
        <v>0.008</v>
      </c>
      <c r="F32" s="198">
        <v>0</v>
      </c>
      <c r="G32" s="198">
        <v>0</v>
      </c>
      <c r="H32" s="198">
        <v>1</v>
      </c>
      <c r="I32" s="198">
        <v>0.006</v>
      </c>
      <c r="J32" s="198">
        <v>0</v>
      </c>
      <c r="K32" s="198">
        <v>0</v>
      </c>
      <c r="L32" s="119"/>
    </row>
    <row r="33" spans="1:12" s="120" customFormat="1" ht="17.25" customHeight="1">
      <c r="A33" s="174" t="s">
        <v>268</v>
      </c>
      <c r="B33" s="286">
        <v>26</v>
      </c>
      <c r="C33" s="291" t="s">
        <v>212</v>
      </c>
      <c r="D33" s="198">
        <v>6</v>
      </c>
      <c r="E33" s="198">
        <v>0.023</v>
      </c>
      <c r="F33" s="198">
        <v>0</v>
      </c>
      <c r="G33" s="198">
        <v>0</v>
      </c>
      <c r="H33" s="198">
        <v>1</v>
      </c>
      <c r="I33" s="198">
        <v>0.015</v>
      </c>
      <c r="J33" s="198">
        <v>0</v>
      </c>
      <c r="K33" s="198">
        <v>0</v>
      </c>
      <c r="L33" s="119"/>
    </row>
    <row r="34" spans="1:12" s="120" customFormat="1" ht="17.25" customHeight="1">
      <c r="A34" s="174" t="s">
        <v>268</v>
      </c>
      <c r="B34" s="286">
        <v>27</v>
      </c>
      <c r="C34" s="291" t="s">
        <v>213</v>
      </c>
      <c r="D34" s="198">
        <v>0</v>
      </c>
      <c r="E34" s="198">
        <v>0</v>
      </c>
      <c r="F34" s="198">
        <v>0</v>
      </c>
      <c r="G34" s="198">
        <v>0</v>
      </c>
      <c r="H34" s="198">
        <v>1</v>
      </c>
      <c r="I34" s="198">
        <v>0.005</v>
      </c>
      <c r="J34" s="198">
        <v>0</v>
      </c>
      <c r="K34" s="198">
        <v>0</v>
      </c>
      <c r="L34" s="119"/>
    </row>
    <row r="35" spans="1:12" s="120" customFormat="1" ht="17.25" customHeight="1">
      <c r="A35" s="174" t="s">
        <v>268</v>
      </c>
      <c r="B35" s="286">
        <v>28</v>
      </c>
      <c r="C35" s="291" t="s">
        <v>214</v>
      </c>
      <c r="D35" s="198">
        <v>0</v>
      </c>
      <c r="E35" s="198">
        <v>0</v>
      </c>
      <c r="F35" s="198">
        <v>0</v>
      </c>
      <c r="G35" s="198">
        <v>0</v>
      </c>
      <c r="H35" s="198">
        <v>1</v>
      </c>
      <c r="I35" s="198">
        <v>0.006</v>
      </c>
      <c r="J35" s="198">
        <v>0</v>
      </c>
      <c r="K35" s="198">
        <v>0</v>
      </c>
      <c r="L35" s="119"/>
    </row>
    <row r="36" spans="1:12" s="120" customFormat="1" ht="17.25" customHeight="1">
      <c r="A36" s="174" t="s">
        <v>268</v>
      </c>
      <c r="B36" s="286">
        <v>29</v>
      </c>
      <c r="C36" s="291" t="s">
        <v>215</v>
      </c>
      <c r="D36" s="198">
        <v>2</v>
      </c>
      <c r="E36" s="198">
        <v>0.00525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19"/>
    </row>
    <row r="37" spans="1:12" s="120" customFormat="1" ht="17.25" customHeight="1">
      <c r="A37" s="174" t="s">
        <v>268</v>
      </c>
      <c r="B37" s="286">
        <v>30</v>
      </c>
      <c r="C37" s="291" t="s">
        <v>216</v>
      </c>
      <c r="D37" s="198">
        <v>0</v>
      </c>
      <c r="E37" s="198">
        <v>0</v>
      </c>
      <c r="F37" s="198">
        <v>0</v>
      </c>
      <c r="G37" s="198">
        <v>0</v>
      </c>
      <c r="H37" s="198">
        <v>1</v>
      </c>
      <c r="I37" s="198">
        <v>0.008</v>
      </c>
      <c r="J37" s="198">
        <v>0</v>
      </c>
      <c r="K37" s="198">
        <v>0</v>
      </c>
      <c r="L37" s="119"/>
    </row>
    <row r="38" spans="1:11" s="16" customFormat="1" ht="17.25" customHeight="1">
      <c r="A38" s="174" t="s">
        <v>268</v>
      </c>
      <c r="B38" s="286">
        <v>31</v>
      </c>
      <c r="C38" s="292" t="s">
        <v>269</v>
      </c>
      <c r="D38" s="280">
        <v>5</v>
      </c>
      <c r="E38" s="262">
        <v>0.036</v>
      </c>
      <c r="F38" s="280">
        <v>7</v>
      </c>
      <c r="G38" s="281">
        <v>0.08</v>
      </c>
      <c r="H38" s="262">
        <v>7</v>
      </c>
      <c r="I38" s="262">
        <v>0.091</v>
      </c>
      <c r="J38" s="262">
        <v>2</v>
      </c>
      <c r="K38" s="262">
        <v>0.004</v>
      </c>
    </row>
    <row r="39" spans="1:11" s="16" customFormat="1" ht="17.25" customHeight="1">
      <c r="A39" s="174" t="s">
        <v>268</v>
      </c>
      <c r="B39" s="286">
        <v>32</v>
      </c>
      <c r="C39" s="293" t="s">
        <v>270</v>
      </c>
      <c r="D39" s="262">
        <v>1</v>
      </c>
      <c r="E39" s="262">
        <v>0.005</v>
      </c>
      <c r="F39" s="262">
        <v>0</v>
      </c>
      <c r="G39" s="183">
        <v>0</v>
      </c>
      <c r="H39" s="262">
        <v>1</v>
      </c>
      <c r="I39" s="262">
        <v>0.005</v>
      </c>
      <c r="J39" s="262">
        <v>0</v>
      </c>
      <c r="K39" s="262">
        <v>0</v>
      </c>
    </row>
    <row r="40" spans="1:11" s="16" customFormat="1" ht="17.25" customHeight="1">
      <c r="A40" s="174" t="s">
        <v>268</v>
      </c>
      <c r="B40" s="286">
        <v>33</v>
      </c>
      <c r="C40" s="198" t="s">
        <v>271</v>
      </c>
      <c r="D40" s="280">
        <v>7</v>
      </c>
      <c r="E40" s="262">
        <v>0.045</v>
      </c>
      <c r="F40" s="282">
        <v>2</v>
      </c>
      <c r="G40" s="281">
        <v>0.01</v>
      </c>
      <c r="H40" s="262">
        <v>10</v>
      </c>
      <c r="I40" s="262">
        <v>0.099</v>
      </c>
      <c r="J40" s="262">
        <v>1</v>
      </c>
      <c r="K40" s="262">
        <v>0.015</v>
      </c>
    </row>
    <row r="41" spans="1:12" s="31" customFormat="1" ht="17.25" customHeight="1">
      <c r="A41" s="174" t="s">
        <v>268</v>
      </c>
      <c r="B41" s="286">
        <v>34</v>
      </c>
      <c r="C41" s="174" t="s">
        <v>272</v>
      </c>
      <c r="D41" s="262">
        <v>0</v>
      </c>
      <c r="E41" s="183">
        <v>0</v>
      </c>
      <c r="F41" s="262">
        <v>0</v>
      </c>
      <c r="G41" s="183">
        <v>0</v>
      </c>
      <c r="H41" s="262">
        <v>1</v>
      </c>
      <c r="I41" s="262">
        <v>0.005</v>
      </c>
      <c r="J41" s="262">
        <v>0</v>
      </c>
      <c r="K41" s="262">
        <v>0</v>
      </c>
      <c r="L41" s="75"/>
    </row>
    <row r="42" spans="1:12" s="120" customFormat="1" ht="17.25" customHeight="1">
      <c r="A42" s="174" t="s">
        <v>268</v>
      </c>
      <c r="B42" s="286">
        <v>35</v>
      </c>
      <c r="C42" s="283" t="s">
        <v>273</v>
      </c>
      <c r="D42" s="262">
        <v>0</v>
      </c>
      <c r="E42" s="183">
        <v>0</v>
      </c>
      <c r="F42" s="262">
        <v>1</v>
      </c>
      <c r="G42" s="281">
        <v>0.005</v>
      </c>
      <c r="H42" s="262">
        <v>0</v>
      </c>
      <c r="I42" s="262">
        <v>0</v>
      </c>
      <c r="J42" s="262">
        <v>0</v>
      </c>
      <c r="K42" s="262">
        <v>0</v>
      </c>
      <c r="L42" s="119"/>
    </row>
    <row r="43" spans="1:12" s="120" customFormat="1" ht="17.25" customHeight="1">
      <c r="A43" s="174" t="s">
        <v>268</v>
      </c>
      <c r="B43" s="286">
        <v>36</v>
      </c>
      <c r="C43" s="174" t="s">
        <v>274</v>
      </c>
      <c r="D43" s="262">
        <v>0</v>
      </c>
      <c r="E43" s="183">
        <v>0</v>
      </c>
      <c r="F43" s="262">
        <v>0</v>
      </c>
      <c r="G43" s="281">
        <v>0</v>
      </c>
      <c r="H43" s="262">
        <v>0</v>
      </c>
      <c r="I43" s="183">
        <v>0</v>
      </c>
      <c r="J43" s="262">
        <v>0</v>
      </c>
      <c r="K43" s="262">
        <v>0</v>
      </c>
      <c r="L43" s="119"/>
    </row>
    <row r="44" spans="1:12" s="120" customFormat="1" ht="17.25" customHeight="1">
      <c r="A44" s="174" t="s">
        <v>268</v>
      </c>
      <c r="B44" s="286">
        <v>37</v>
      </c>
      <c r="C44" s="292" t="s">
        <v>275</v>
      </c>
      <c r="D44" s="262">
        <v>3</v>
      </c>
      <c r="E44" s="262">
        <v>0.028</v>
      </c>
      <c r="F44" s="262">
        <v>0</v>
      </c>
      <c r="G44" s="262">
        <v>0</v>
      </c>
      <c r="H44" s="262">
        <v>0</v>
      </c>
      <c r="I44" s="183">
        <v>0</v>
      </c>
      <c r="J44" s="262">
        <v>0</v>
      </c>
      <c r="K44" s="262">
        <v>0</v>
      </c>
      <c r="L44" s="119"/>
    </row>
    <row r="45" spans="1:12" s="120" customFormat="1" ht="17.25" customHeight="1">
      <c r="A45" s="174" t="s">
        <v>268</v>
      </c>
      <c r="B45" s="286">
        <v>38</v>
      </c>
      <c r="C45" s="292" t="s">
        <v>276</v>
      </c>
      <c r="D45" s="262">
        <v>0</v>
      </c>
      <c r="E45" s="183">
        <v>0</v>
      </c>
      <c r="F45" s="262">
        <v>0</v>
      </c>
      <c r="G45" s="281">
        <v>0</v>
      </c>
      <c r="H45" s="262">
        <v>1</v>
      </c>
      <c r="I45" s="262">
        <v>0.005</v>
      </c>
      <c r="J45" s="262">
        <v>0</v>
      </c>
      <c r="K45" s="262">
        <v>0</v>
      </c>
      <c r="L45" s="119"/>
    </row>
    <row r="46" spans="1:12" s="120" customFormat="1" ht="17.25" customHeight="1">
      <c r="A46" s="174" t="s">
        <v>268</v>
      </c>
      <c r="B46" s="286">
        <v>39</v>
      </c>
      <c r="C46" s="174" t="s">
        <v>277</v>
      </c>
      <c r="D46" s="262">
        <v>0</v>
      </c>
      <c r="E46" s="183">
        <v>0</v>
      </c>
      <c r="F46" s="262">
        <v>2</v>
      </c>
      <c r="G46" s="262">
        <v>0.085</v>
      </c>
      <c r="H46" s="262">
        <v>1</v>
      </c>
      <c r="I46" s="262">
        <v>0.005</v>
      </c>
      <c r="J46" s="262">
        <v>3</v>
      </c>
      <c r="K46" s="262">
        <v>5.018</v>
      </c>
      <c r="L46" s="119"/>
    </row>
    <row r="47" spans="1:12" s="120" customFormat="1" ht="17.25" customHeight="1">
      <c r="A47" s="174" t="s">
        <v>268</v>
      </c>
      <c r="B47" s="286">
        <v>40</v>
      </c>
      <c r="C47" s="174" t="s">
        <v>278</v>
      </c>
      <c r="D47" s="262">
        <v>0</v>
      </c>
      <c r="E47" s="183">
        <v>0</v>
      </c>
      <c r="F47" s="262">
        <v>0</v>
      </c>
      <c r="G47" s="262">
        <v>0</v>
      </c>
      <c r="H47" s="262">
        <v>0</v>
      </c>
      <c r="I47" s="183">
        <v>0</v>
      </c>
      <c r="J47" s="262">
        <v>0</v>
      </c>
      <c r="K47" s="262">
        <v>0</v>
      </c>
      <c r="L47" s="119"/>
    </row>
    <row r="48" spans="1:11" s="31" customFormat="1" ht="17.25" customHeight="1">
      <c r="A48" s="174" t="s">
        <v>268</v>
      </c>
      <c r="B48" s="286">
        <v>41</v>
      </c>
      <c r="C48" s="174" t="s">
        <v>279</v>
      </c>
      <c r="D48" s="262">
        <v>0</v>
      </c>
      <c r="E48" s="183">
        <v>0</v>
      </c>
      <c r="F48" s="262">
        <v>0</v>
      </c>
      <c r="G48" s="262">
        <v>0</v>
      </c>
      <c r="H48" s="262">
        <v>0</v>
      </c>
      <c r="I48" s="183">
        <v>0</v>
      </c>
      <c r="J48" s="262">
        <v>0</v>
      </c>
      <c r="K48" s="262">
        <v>0</v>
      </c>
    </row>
    <row r="49" spans="1:11" s="31" customFormat="1" ht="17.25" customHeight="1">
      <c r="A49" s="174" t="s">
        <v>268</v>
      </c>
      <c r="B49" s="286">
        <v>42</v>
      </c>
      <c r="C49" s="292" t="s">
        <v>280</v>
      </c>
      <c r="D49" s="262">
        <v>1</v>
      </c>
      <c r="E49" s="262">
        <v>4.7</v>
      </c>
      <c r="F49" s="262">
        <v>3</v>
      </c>
      <c r="G49" s="262">
        <v>0.025</v>
      </c>
      <c r="H49" s="262">
        <v>0</v>
      </c>
      <c r="I49" s="183">
        <v>0</v>
      </c>
      <c r="J49" s="262">
        <v>0</v>
      </c>
      <c r="K49" s="262">
        <v>0</v>
      </c>
    </row>
    <row r="50" spans="1:11" s="31" customFormat="1" ht="17.25" customHeight="1">
      <c r="A50" s="174" t="s">
        <v>268</v>
      </c>
      <c r="B50" s="286">
        <v>43</v>
      </c>
      <c r="C50" s="174" t="s">
        <v>281</v>
      </c>
      <c r="D50" s="262">
        <v>0</v>
      </c>
      <c r="E50" s="183">
        <v>0</v>
      </c>
      <c r="F50" s="262">
        <v>1</v>
      </c>
      <c r="G50" s="262">
        <v>0.005</v>
      </c>
      <c r="H50" s="262">
        <v>0</v>
      </c>
      <c r="I50" s="262">
        <v>0</v>
      </c>
      <c r="J50" s="262">
        <v>0</v>
      </c>
      <c r="K50" s="262">
        <v>0</v>
      </c>
    </row>
    <row r="51" spans="1:11" s="31" customFormat="1" ht="17.25" customHeight="1">
      <c r="A51" s="174" t="s">
        <v>268</v>
      </c>
      <c r="B51" s="286">
        <v>44</v>
      </c>
      <c r="C51" s="292" t="s">
        <v>282</v>
      </c>
      <c r="D51" s="262">
        <v>0</v>
      </c>
      <c r="E51" s="183">
        <v>0</v>
      </c>
      <c r="F51" s="262">
        <v>1</v>
      </c>
      <c r="G51" s="262">
        <v>0.005</v>
      </c>
      <c r="H51" s="262">
        <v>1</v>
      </c>
      <c r="I51" s="262">
        <v>0.005</v>
      </c>
      <c r="J51" s="262">
        <v>0</v>
      </c>
      <c r="K51" s="262">
        <v>0</v>
      </c>
    </row>
    <row r="52" spans="1:11" s="31" customFormat="1" ht="17.25" customHeight="1">
      <c r="A52" s="174" t="s">
        <v>268</v>
      </c>
      <c r="B52" s="286">
        <v>45</v>
      </c>
      <c r="C52" s="292" t="s">
        <v>283</v>
      </c>
      <c r="D52" s="262">
        <v>1</v>
      </c>
      <c r="E52" s="183">
        <v>0.6563</v>
      </c>
      <c r="F52" s="262">
        <v>1</v>
      </c>
      <c r="G52" s="281">
        <v>0.005</v>
      </c>
      <c r="H52" s="262">
        <v>0</v>
      </c>
      <c r="I52" s="262">
        <v>0</v>
      </c>
      <c r="J52" s="262">
        <v>0</v>
      </c>
      <c r="K52" s="262">
        <v>0</v>
      </c>
    </row>
    <row r="53" spans="1:11" s="31" customFormat="1" ht="17.25" customHeight="1">
      <c r="A53" s="174" t="s">
        <v>268</v>
      </c>
      <c r="B53" s="286">
        <v>46</v>
      </c>
      <c r="C53" s="292" t="s">
        <v>284</v>
      </c>
      <c r="D53" s="262">
        <v>1</v>
      </c>
      <c r="E53" s="183">
        <v>0.015</v>
      </c>
      <c r="F53" s="262">
        <v>0</v>
      </c>
      <c r="G53" s="262">
        <v>0</v>
      </c>
      <c r="H53" s="262">
        <v>1</v>
      </c>
      <c r="I53" s="262">
        <v>0.005</v>
      </c>
      <c r="J53" s="262">
        <v>0</v>
      </c>
      <c r="K53" s="262">
        <v>0</v>
      </c>
    </row>
    <row r="54" spans="1:11" s="31" customFormat="1" ht="17.25" customHeight="1">
      <c r="A54" s="174" t="s">
        <v>268</v>
      </c>
      <c r="B54" s="286">
        <v>47</v>
      </c>
      <c r="C54" s="292" t="s">
        <v>285</v>
      </c>
      <c r="D54" s="262">
        <v>1</v>
      </c>
      <c r="E54" s="183">
        <v>0.005</v>
      </c>
      <c r="F54" s="262">
        <v>1</v>
      </c>
      <c r="G54" s="262">
        <v>0.005</v>
      </c>
      <c r="H54" s="262">
        <v>0</v>
      </c>
      <c r="I54" s="262">
        <v>0</v>
      </c>
      <c r="J54" s="262">
        <v>0</v>
      </c>
      <c r="K54" s="262">
        <v>0</v>
      </c>
    </row>
    <row r="55" spans="1:11" s="31" customFormat="1" ht="17.25" customHeight="1">
      <c r="A55" s="174" t="s">
        <v>268</v>
      </c>
      <c r="B55" s="286">
        <v>48</v>
      </c>
      <c r="C55" s="174" t="s">
        <v>286</v>
      </c>
      <c r="D55" s="262">
        <v>1</v>
      </c>
      <c r="E55" s="262">
        <v>0.04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</row>
    <row r="56" spans="1:11" s="31" customFormat="1" ht="17.25" customHeight="1">
      <c r="A56" s="174" t="s">
        <v>268</v>
      </c>
      <c r="B56" s="286">
        <v>49</v>
      </c>
      <c r="C56" s="294" t="s">
        <v>287</v>
      </c>
      <c r="D56" s="262">
        <v>0</v>
      </c>
      <c r="E56" s="183">
        <v>0</v>
      </c>
      <c r="F56" s="262">
        <v>0</v>
      </c>
      <c r="G56" s="262">
        <v>0</v>
      </c>
      <c r="H56" s="262">
        <v>1</v>
      </c>
      <c r="I56" s="262">
        <v>0.06</v>
      </c>
      <c r="J56" s="262">
        <v>0</v>
      </c>
      <c r="K56" s="262">
        <v>0</v>
      </c>
    </row>
    <row r="57" spans="1:11" s="31" customFormat="1" ht="17.25" customHeight="1">
      <c r="A57" s="174" t="s">
        <v>268</v>
      </c>
      <c r="B57" s="286">
        <v>50</v>
      </c>
      <c r="C57" s="294" t="s">
        <v>288</v>
      </c>
      <c r="D57" s="262">
        <v>0</v>
      </c>
      <c r="E57" s="183">
        <v>0</v>
      </c>
      <c r="F57" s="262">
        <v>0</v>
      </c>
      <c r="G57" s="262">
        <v>0</v>
      </c>
      <c r="H57" s="262">
        <v>1</v>
      </c>
      <c r="I57" s="262">
        <v>0.155</v>
      </c>
      <c r="J57" s="262">
        <v>0</v>
      </c>
      <c r="K57" s="262">
        <v>0</v>
      </c>
    </row>
    <row r="58" spans="1:11" s="31" customFormat="1" ht="17.25" customHeight="1">
      <c r="A58" s="174" t="s">
        <v>268</v>
      </c>
      <c r="B58" s="286">
        <v>51</v>
      </c>
      <c r="C58" s="294" t="s">
        <v>289</v>
      </c>
      <c r="D58" s="262">
        <v>0</v>
      </c>
      <c r="E58" s="183">
        <v>0</v>
      </c>
      <c r="F58" s="262">
        <v>0</v>
      </c>
      <c r="G58" s="262">
        <v>0</v>
      </c>
      <c r="H58" s="262">
        <v>1</v>
      </c>
      <c r="I58" s="262">
        <v>0.014</v>
      </c>
      <c r="J58" s="262">
        <v>0</v>
      </c>
      <c r="K58" s="262">
        <v>0</v>
      </c>
    </row>
    <row r="59" spans="1:11" s="31" customFormat="1" ht="17.25" customHeight="1">
      <c r="A59" s="174" t="s">
        <v>268</v>
      </c>
      <c r="B59" s="286">
        <v>52</v>
      </c>
      <c r="C59" s="174" t="s">
        <v>391</v>
      </c>
      <c r="D59" s="265">
        <v>1</v>
      </c>
      <c r="E59" s="265">
        <v>0.055</v>
      </c>
      <c r="F59" s="265">
        <v>1</v>
      </c>
      <c r="G59" s="265">
        <v>0.065</v>
      </c>
      <c r="H59" s="265">
        <v>0</v>
      </c>
      <c r="I59" s="265">
        <v>0</v>
      </c>
      <c r="J59" s="265">
        <v>0</v>
      </c>
      <c r="K59" s="265">
        <v>0</v>
      </c>
    </row>
    <row r="60" spans="1:11" s="31" customFormat="1" ht="17.25" customHeight="1">
      <c r="A60" s="174" t="s">
        <v>268</v>
      </c>
      <c r="B60" s="286">
        <v>53</v>
      </c>
      <c r="C60" s="287" t="s">
        <v>392</v>
      </c>
      <c r="D60" s="265">
        <v>1</v>
      </c>
      <c r="E60" s="265">
        <v>0.5</v>
      </c>
      <c r="F60" s="265">
        <v>1</v>
      </c>
      <c r="G60" s="265">
        <v>0.055</v>
      </c>
      <c r="H60" s="265">
        <v>2</v>
      </c>
      <c r="I60" s="265">
        <v>0.041999999999999996</v>
      </c>
      <c r="J60" s="265">
        <v>0</v>
      </c>
      <c r="K60" s="265">
        <v>0</v>
      </c>
    </row>
    <row r="61" spans="1:11" s="31" customFormat="1" ht="17.25" customHeight="1">
      <c r="A61" s="174" t="s">
        <v>268</v>
      </c>
      <c r="B61" s="286">
        <v>54</v>
      </c>
      <c r="C61" s="287" t="s">
        <v>393</v>
      </c>
      <c r="D61" s="265">
        <v>1</v>
      </c>
      <c r="E61" s="265">
        <v>0.06</v>
      </c>
      <c r="F61" s="265">
        <v>1</v>
      </c>
      <c r="G61" s="265">
        <v>0.06</v>
      </c>
      <c r="H61" s="265">
        <v>0</v>
      </c>
      <c r="I61" s="265">
        <v>0</v>
      </c>
      <c r="J61" s="265">
        <v>0</v>
      </c>
      <c r="K61" s="265">
        <v>0</v>
      </c>
    </row>
    <row r="62" spans="1:11" s="31" customFormat="1" ht="17.25" customHeight="1">
      <c r="A62" s="174" t="s">
        <v>268</v>
      </c>
      <c r="B62" s="286">
        <v>55</v>
      </c>
      <c r="C62" s="287" t="s">
        <v>394</v>
      </c>
      <c r="D62" s="265">
        <v>2</v>
      </c>
      <c r="E62" s="265">
        <v>0.03184</v>
      </c>
      <c r="F62" s="265">
        <v>0</v>
      </c>
      <c r="G62" s="265">
        <v>0</v>
      </c>
      <c r="H62" s="265">
        <v>1</v>
      </c>
      <c r="I62" s="265">
        <v>0.015</v>
      </c>
      <c r="J62" s="265">
        <v>0</v>
      </c>
      <c r="K62" s="265">
        <v>0</v>
      </c>
    </row>
    <row r="63" spans="1:11" s="31" customFormat="1" ht="17.25" customHeight="1">
      <c r="A63" s="174" t="s">
        <v>268</v>
      </c>
      <c r="B63" s="286">
        <v>56</v>
      </c>
      <c r="C63" s="287" t="s">
        <v>395</v>
      </c>
      <c r="D63" s="265">
        <v>1</v>
      </c>
      <c r="E63" s="265">
        <v>0.005</v>
      </c>
      <c r="F63" s="265">
        <v>0</v>
      </c>
      <c r="G63" s="265">
        <v>0</v>
      </c>
      <c r="H63" s="265">
        <v>0</v>
      </c>
      <c r="I63" s="265">
        <v>0</v>
      </c>
      <c r="J63" s="265">
        <v>1</v>
      </c>
      <c r="K63" s="265">
        <v>0.005</v>
      </c>
    </row>
    <row r="64" spans="1:11" s="31" customFormat="1" ht="17.25" customHeight="1">
      <c r="A64" s="174" t="s">
        <v>268</v>
      </c>
      <c r="B64" s="286">
        <v>57</v>
      </c>
      <c r="C64" s="287" t="s">
        <v>396</v>
      </c>
      <c r="D64" s="265">
        <v>1</v>
      </c>
      <c r="E64" s="265">
        <v>0.0075</v>
      </c>
      <c r="F64" s="265">
        <v>0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</row>
    <row r="65" spans="1:11" s="31" customFormat="1" ht="17.25" customHeight="1">
      <c r="A65" s="174" t="s">
        <v>268</v>
      </c>
      <c r="B65" s="286">
        <v>58</v>
      </c>
      <c r="C65" s="287" t="s">
        <v>397</v>
      </c>
      <c r="D65" s="265">
        <v>0</v>
      </c>
      <c r="E65" s="265">
        <v>0</v>
      </c>
      <c r="F65" s="265">
        <v>0</v>
      </c>
      <c r="G65" s="265">
        <v>0</v>
      </c>
      <c r="H65" s="265">
        <v>1</v>
      </c>
      <c r="I65" s="265">
        <v>0.002</v>
      </c>
      <c r="J65" s="265">
        <v>0</v>
      </c>
      <c r="K65" s="265">
        <v>0</v>
      </c>
    </row>
    <row r="66" spans="1:11" s="31" customFormat="1" ht="17.25" customHeight="1">
      <c r="A66" s="174" t="s">
        <v>268</v>
      </c>
      <c r="B66" s="286">
        <v>59</v>
      </c>
      <c r="C66" s="287" t="s">
        <v>398</v>
      </c>
      <c r="D66" s="265">
        <v>0</v>
      </c>
      <c r="E66" s="265">
        <v>0</v>
      </c>
      <c r="F66" s="265">
        <v>0</v>
      </c>
      <c r="G66" s="265">
        <v>0</v>
      </c>
      <c r="H66" s="265">
        <v>2</v>
      </c>
      <c r="I66" s="265">
        <v>0.02</v>
      </c>
      <c r="J66" s="265">
        <v>0</v>
      </c>
      <c r="K66" s="265">
        <v>0</v>
      </c>
    </row>
    <row r="67" spans="1:11" s="31" customFormat="1" ht="17.25" customHeight="1">
      <c r="A67" s="174" t="s">
        <v>268</v>
      </c>
      <c r="B67" s="286">
        <v>60</v>
      </c>
      <c r="C67" s="287" t="s">
        <v>399</v>
      </c>
      <c r="D67" s="265">
        <v>0</v>
      </c>
      <c r="E67" s="265">
        <v>0</v>
      </c>
      <c r="F67" s="265">
        <v>0</v>
      </c>
      <c r="G67" s="265">
        <v>0</v>
      </c>
      <c r="H67" s="265">
        <v>1</v>
      </c>
      <c r="I67" s="265">
        <v>0.009</v>
      </c>
      <c r="J67" s="265">
        <v>0</v>
      </c>
      <c r="K67" s="265">
        <v>0</v>
      </c>
    </row>
    <row r="68" spans="1:11" s="31" customFormat="1" ht="17.25" customHeight="1">
      <c r="A68" s="174" t="s">
        <v>268</v>
      </c>
      <c r="B68" s="286">
        <v>61</v>
      </c>
      <c r="C68" s="287" t="s">
        <v>400</v>
      </c>
      <c r="D68" s="265">
        <v>0</v>
      </c>
      <c r="E68" s="265">
        <v>0</v>
      </c>
      <c r="F68" s="265">
        <v>1</v>
      </c>
      <c r="G68" s="265">
        <v>0.006</v>
      </c>
      <c r="H68" s="265">
        <v>1</v>
      </c>
      <c r="I68" s="265">
        <v>0.015</v>
      </c>
      <c r="J68" s="265">
        <v>0</v>
      </c>
      <c r="K68" s="265">
        <v>0</v>
      </c>
    </row>
    <row r="69" spans="1:11" s="31" customFormat="1" ht="17.25" customHeight="1">
      <c r="A69" s="174" t="s">
        <v>268</v>
      </c>
      <c r="B69" s="286">
        <v>62</v>
      </c>
      <c r="C69" s="287" t="s">
        <v>401</v>
      </c>
      <c r="D69" s="265">
        <v>0</v>
      </c>
      <c r="E69" s="265">
        <v>0</v>
      </c>
      <c r="F69" s="265">
        <v>2</v>
      </c>
      <c r="G69" s="265">
        <v>0.017</v>
      </c>
      <c r="H69" s="265">
        <v>1</v>
      </c>
      <c r="I69" s="265">
        <v>0.005</v>
      </c>
      <c r="J69" s="265">
        <v>0</v>
      </c>
      <c r="K69" s="265">
        <v>0</v>
      </c>
    </row>
    <row r="70" spans="1:11" s="31" customFormat="1" ht="17.25" customHeight="1">
      <c r="A70" s="174" t="s">
        <v>268</v>
      </c>
      <c r="B70" s="286">
        <v>63</v>
      </c>
      <c r="C70" s="287" t="s">
        <v>402</v>
      </c>
      <c r="D70" s="265">
        <v>0</v>
      </c>
      <c r="E70" s="265">
        <v>0</v>
      </c>
      <c r="F70" s="265">
        <v>1</v>
      </c>
      <c r="G70" s="265">
        <v>0.007</v>
      </c>
      <c r="H70" s="265">
        <v>0</v>
      </c>
      <c r="I70" s="265">
        <v>0</v>
      </c>
      <c r="J70" s="265">
        <v>0</v>
      </c>
      <c r="K70" s="265">
        <v>0</v>
      </c>
    </row>
    <row r="71" spans="1:11" s="31" customFormat="1" ht="17.25" customHeight="1">
      <c r="A71" s="174" t="s">
        <v>268</v>
      </c>
      <c r="B71" s="286">
        <v>64</v>
      </c>
      <c r="C71" s="287" t="s">
        <v>403</v>
      </c>
      <c r="D71" s="265">
        <v>0</v>
      </c>
      <c r="E71" s="265">
        <v>0</v>
      </c>
      <c r="F71" s="265">
        <v>1</v>
      </c>
      <c r="G71" s="265">
        <v>0.02</v>
      </c>
      <c r="H71" s="265">
        <v>0</v>
      </c>
      <c r="I71" s="265">
        <v>0</v>
      </c>
      <c r="J71" s="265">
        <v>0</v>
      </c>
      <c r="K71" s="265">
        <v>0</v>
      </c>
    </row>
    <row r="72" spans="1:11" s="16" customFormat="1" ht="17.25" customHeight="1">
      <c r="A72" s="174" t="s">
        <v>268</v>
      </c>
      <c r="B72" s="286">
        <v>65</v>
      </c>
      <c r="C72" s="174" t="s">
        <v>439</v>
      </c>
      <c r="D72" s="262">
        <v>0</v>
      </c>
      <c r="E72" s="262">
        <v>0</v>
      </c>
      <c r="F72" s="262">
        <v>1</v>
      </c>
      <c r="G72" s="262">
        <v>0.005</v>
      </c>
      <c r="H72" s="262">
        <v>0</v>
      </c>
      <c r="I72" s="262">
        <v>0</v>
      </c>
      <c r="J72" s="262">
        <v>0</v>
      </c>
      <c r="K72" s="262">
        <v>0</v>
      </c>
    </row>
    <row r="73" spans="1:11" s="16" customFormat="1" ht="17.25" customHeight="1">
      <c r="A73" s="174" t="s">
        <v>268</v>
      </c>
      <c r="B73" s="286">
        <v>66</v>
      </c>
      <c r="C73" s="174" t="s">
        <v>440</v>
      </c>
      <c r="D73" s="262">
        <v>0</v>
      </c>
      <c r="E73" s="262">
        <v>0</v>
      </c>
      <c r="F73" s="262">
        <v>0</v>
      </c>
      <c r="G73" s="262">
        <v>0</v>
      </c>
      <c r="H73" s="262">
        <v>1</v>
      </c>
      <c r="I73" s="262">
        <v>0.01</v>
      </c>
      <c r="J73" s="262">
        <v>0</v>
      </c>
      <c r="K73" s="262">
        <v>0</v>
      </c>
    </row>
    <row r="74" spans="1:11" ht="17.25" customHeight="1">
      <c r="A74" s="295"/>
      <c r="B74" s="296"/>
      <c r="C74" s="297" t="s">
        <v>18</v>
      </c>
      <c r="D74" s="298">
        <f>SUM(D75:D103)</f>
        <v>56</v>
      </c>
      <c r="E74" s="298">
        <f aca="true" t="shared" si="1" ref="E74:K74">SUM(E75:E103)</f>
        <v>5.585464999999999</v>
      </c>
      <c r="F74" s="298">
        <f t="shared" si="1"/>
        <v>43</v>
      </c>
      <c r="G74" s="298">
        <f t="shared" si="1"/>
        <v>3.42275</v>
      </c>
      <c r="H74" s="298">
        <f t="shared" si="1"/>
        <v>58</v>
      </c>
      <c r="I74" s="298">
        <f t="shared" si="1"/>
        <v>0.80108</v>
      </c>
      <c r="J74" s="298">
        <f t="shared" si="1"/>
        <v>8</v>
      </c>
      <c r="K74" s="298">
        <f t="shared" si="1"/>
        <v>9.766000000000002</v>
      </c>
    </row>
    <row r="75" spans="1:11" s="16" customFormat="1" ht="17.25" customHeight="1">
      <c r="A75" s="174" t="s">
        <v>268</v>
      </c>
      <c r="B75" s="286">
        <v>1</v>
      </c>
      <c r="C75" s="262" t="s">
        <v>32</v>
      </c>
      <c r="D75" s="262">
        <v>1</v>
      </c>
      <c r="E75" s="262">
        <v>0.0125</v>
      </c>
      <c r="F75" s="262">
        <v>0</v>
      </c>
      <c r="G75" s="262">
        <v>0</v>
      </c>
      <c r="H75" s="262">
        <v>4</v>
      </c>
      <c r="I75" s="262">
        <v>0.0339</v>
      </c>
      <c r="J75" s="262">
        <v>0</v>
      </c>
      <c r="K75" s="262">
        <v>0</v>
      </c>
    </row>
    <row r="76" spans="1:11" s="16" customFormat="1" ht="17.25" customHeight="1">
      <c r="A76" s="174" t="s">
        <v>268</v>
      </c>
      <c r="B76" s="286">
        <v>2</v>
      </c>
      <c r="C76" s="262" t="s">
        <v>42</v>
      </c>
      <c r="D76" s="262">
        <v>1</v>
      </c>
      <c r="E76" s="262">
        <v>0.005</v>
      </c>
      <c r="F76" s="262">
        <v>0</v>
      </c>
      <c r="G76" s="262">
        <v>0</v>
      </c>
      <c r="H76" s="262">
        <v>0</v>
      </c>
      <c r="I76" s="262">
        <v>0</v>
      </c>
      <c r="J76" s="262">
        <v>0</v>
      </c>
      <c r="K76" s="262">
        <v>0</v>
      </c>
    </row>
    <row r="77" spans="1:11" s="16" customFormat="1" ht="17.25" customHeight="1">
      <c r="A77" s="174" t="s">
        <v>268</v>
      </c>
      <c r="B77" s="286">
        <v>3</v>
      </c>
      <c r="C77" s="262" t="s">
        <v>26</v>
      </c>
      <c r="D77" s="262">
        <v>2</v>
      </c>
      <c r="E77" s="262">
        <v>0.02</v>
      </c>
      <c r="F77" s="262">
        <v>1</v>
      </c>
      <c r="G77" s="262">
        <v>0.005</v>
      </c>
      <c r="H77" s="262">
        <v>9</v>
      </c>
      <c r="I77" s="262">
        <v>0.16028</v>
      </c>
      <c r="J77" s="262">
        <v>0</v>
      </c>
      <c r="K77" s="262">
        <v>0</v>
      </c>
    </row>
    <row r="78" spans="1:11" s="16" customFormat="1" ht="17.25" customHeight="1">
      <c r="A78" s="174" t="s">
        <v>268</v>
      </c>
      <c r="B78" s="286">
        <v>4</v>
      </c>
      <c r="C78" s="262" t="s">
        <v>198</v>
      </c>
      <c r="D78" s="262">
        <v>0</v>
      </c>
      <c r="E78" s="262">
        <v>0</v>
      </c>
      <c r="F78" s="262">
        <v>0</v>
      </c>
      <c r="G78" s="262">
        <v>0</v>
      </c>
      <c r="H78" s="262">
        <v>0</v>
      </c>
      <c r="I78" s="262">
        <v>0</v>
      </c>
      <c r="J78" s="262">
        <v>1</v>
      </c>
      <c r="K78" s="262">
        <v>1.248</v>
      </c>
    </row>
    <row r="79" spans="1:11" s="16" customFormat="1" ht="17.25" customHeight="1">
      <c r="A79" s="174" t="s">
        <v>268</v>
      </c>
      <c r="B79" s="286">
        <v>5</v>
      </c>
      <c r="C79" s="262" t="s">
        <v>29</v>
      </c>
      <c r="D79" s="262">
        <v>11</v>
      </c>
      <c r="E79" s="262">
        <v>0.4669</v>
      </c>
      <c r="F79" s="262">
        <v>4</v>
      </c>
      <c r="G79" s="262">
        <v>0.0289</v>
      </c>
      <c r="H79" s="262">
        <v>12</v>
      </c>
      <c r="I79" s="262">
        <v>0.0946</v>
      </c>
      <c r="J79" s="262">
        <v>0</v>
      </c>
      <c r="K79" s="262">
        <v>0</v>
      </c>
    </row>
    <row r="80" spans="1:11" s="16" customFormat="1" ht="17.25" customHeight="1">
      <c r="A80" s="174" t="s">
        <v>268</v>
      </c>
      <c r="B80" s="286">
        <v>6</v>
      </c>
      <c r="C80" s="262" t="s">
        <v>25</v>
      </c>
      <c r="D80" s="262">
        <v>2</v>
      </c>
      <c r="E80" s="262">
        <v>0.02</v>
      </c>
      <c r="F80" s="262">
        <v>5</v>
      </c>
      <c r="G80" s="262">
        <v>0.045</v>
      </c>
      <c r="H80" s="262">
        <v>3</v>
      </c>
      <c r="I80" s="262">
        <v>0.0163</v>
      </c>
      <c r="J80" s="262">
        <v>0</v>
      </c>
      <c r="K80" s="262">
        <v>0</v>
      </c>
    </row>
    <row r="81" spans="1:11" s="16" customFormat="1" ht="17.25" customHeight="1">
      <c r="A81" s="174" t="s">
        <v>268</v>
      </c>
      <c r="B81" s="286">
        <v>7</v>
      </c>
      <c r="C81" s="262" t="s">
        <v>97</v>
      </c>
      <c r="D81" s="262">
        <v>1</v>
      </c>
      <c r="E81" s="262">
        <v>0.01</v>
      </c>
      <c r="F81" s="262">
        <v>2</v>
      </c>
      <c r="G81" s="262">
        <v>0.07</v>
      </c>
      <c r="H81" s="262">
        <v>0</v>
      </c>
      <c r="I81" s="262">
        <v>0</v>
      </c>
      <c r="J81" s="262">
        <v>0</v>
      </c>
      <c r="K81" s="262">
        <v>0</v>
      </c>
    </row>
    <row r="82" spans="1:11" s="16" customFormat="1" ht="17.25" customHeight="1">
      <c r="A82" s="174" t="s">
        <v>268</v>
      </c>
      <c r="B82" s="286">
        <v>8</v>
      </c>
      <c r="C82" s="174" t="s">
        <v>53</v>
      </c>
      <c r="D82" s="262">
        <v>1</v>
      </c>
      <c r="E82" s="262">
        <v>0.015</v>
      </c>
      <c r="F82" s="262">
        <v>1</v>
      </c>
      <c r="G82" s="262">
        <v>0.015</v>
      </c>
      <c r="H82" s="262">
        <v>0</v>
      </c>
      <c r="I82" s="262">
        <v>0</v>
      </c>
      <c r="J82" s="262">
        <v>0</v>
      </c>
      <c r="K82" s="262">
        <v>0</v>
      </c>
    </row>
    <row r="83" spans="1:11" s="16" customFormat="1" ht="17.25" customHeight="1">
      <c r="A83" s="174" t="s">
        <v>268</v>
      </c>
      <c r="B83" s="286">
        <v>9</v>
      </c>
      <c r="C83" s="174" t="s">
        <v>40</v>
      </c>
      <c r="D83" s="262">
        <v>3</v>
      </c>
      <c r="E83" s="262">
        <v>0.03</v>
      </c>
      <c r="F83" s="262">
        <v>5</v>
      </c>
      <c r="G83" s="262">
        <v>0.05</v>
      </c>
      <c r="H83" s="262">
        <v>9</v>
      </c>
      <c r="I83" s="262">
        <v>0.097</v>
      </c>
      <c r="J83" s="262">
        <v>0</v>
      </c>
      <c r="K83" s="262">
        <v>0</v>
      </c>
    </row>
    <row r="84" spans="1:13" s="120" customFormat="1" ht="17.25" customHeight="1">
      <c r="A84" s="174" t="s">
        <v>268</v>
      </c>
      <c r="B84" s="286">
        <v>10</v>
      </c>
      <c r="C84" s="299" t="s">
        <v>217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198">
        <v>0</v>
      </c>
      <c r="J84" s="198">
        <v>0</v>
      </c>
      <c r="K84" s="198">
        <v>0</v>
      </c>
      <c r="L84" s="119"/>
      <c r="M84" s="120" t="s">
        <v>218</v>
      </c>
    </row>
    <row r="85" spans="1:12" s="120" customFormat="1" ht="17.25" customHeight="1">
      <c r="A85" s="174" t="s">
        <v>268</v>
      </c>
      <c r="B85" s="286">
        <v>11</v>
      </c>
      <c r="C85" s="299" t="s">
        <v>219</v>
      </c>
      <c r="D85" s="198">
        <v>1</v>
      </c>
      <c r="E85" s="198">
        <v>0.035</v>
      </c>
      <c r="F85" s="198">
        <v>0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19"/>
    </row>
    <row r="86" spans="1:12" s="120" customFormat="1" ht="17.25" customHeight="1">
      <c r="A86" s="174" t="s">
        <v>268</v>
      </c>
      <c r="B86" s="286">
        <v>12</v>
      </c>
      <c r="C86" s="299" t="s">
        <v>220</v>
      </c>
      <c r="D86" s="198">
        <v>0</v>
      </c>
      <c r="E86" s="198">
        <v>0</v>
      </c>
      <c r="F86" s="290">
        <v>5</v>
      </c>
      <c r="G86" s="198">
        <v>0.00525</v>
      </c>
      <c r="H86" s="198">
        <v>1</v>
      </c>
      <c r="I86" s="198">
        <v>0.005</v>
      </c>
      <c r="J86" s="198">
        <v>0</v>
      </c>
      <c r="K86" s="198">
        <v>0</v>
      </c>
      <c r="L86" s="119"/>
    </row>
    <row r="87" spans="1:12" s="120" customFormat="1" ht="17.25" customHeight="1">
      <c r="A87" s="174" t="s">
        <v>268</v>
      </c>
      <c r="B87" s="286">
        <v>13</v>
      </c>
      <c r="C87" s="299" t="s">
        <v>221</v>
      </c>
      <c r="D87" s="198">
        <v>4</v>
      </c>
      <c r="E87" s="198">
        <v>0.00125</v>
      </c>
      <c r="F87" s="198">
        <v>0</v>
      </c>
      <c r="G87" s="198">
        <v>0</v>
      </c>
      <c r="H87" s="198">
        <v>0</v>
      </c>
      <c r="I87" s="198">
        <v>0</v>
      </c>
      <c r="J87" s="198">
        <v>0</v>
      </c>
      <c r="K87" s="198">
        <v>0</v>
      </c>
      <c r="L87" s="119"/>
    </row>
    <row r="88" spans="1:12" s="120" customFormat="1" ht="17.25" customHeight="1">
      <c r="A88" s="174" t="s">
        <v>268</v>
      </c>
      <c r="B88" s="286">
        <v>14</v>
      </c>
      <c r="C88" s="299" t="s">
        <v>222</v>
      </c>
      <c r="D88" s="198">
        <v>2</v>
      </c>
      <c r="E88" s="198">
        <v>0.000325</v>
      </c>
      <c r="F88" s="198">
        <v>0</v>
      </c>
      <c r="G88" s="198">
        <v>0</v>
      </c>
      <c r="H88" s="198">
        <v>0</v>
      </c>
      <c r="I88" s="198">
        <v>0</v>
      </c>
      <c r="J88" s="198">
        <v>0</v>
      </c>
      <c r="K88" s="198">
        <v>0</v>
      </c>
      <c r="L88" s="119"/>
    </row>
    <row r="89" spans="1:12" s="120" customFormat="1" ht="17.25" customHeight="1">
      <c r="A89" s="174" t="s">
        <v>268</v>
      </c>
      <c r="B89" s="286">
        <v>15</v>
      </c>
      <c r="C89" s="299" t="s">
        <v>223</v>
      </c>
      <c r="D89" s="198">
        <v>1</v>
      </c>
      <c r="E89" s="198">
        <v>0.008</v>
      </c>
      <c r="F89" s="198">
        <v>0</v>
      </c>
      <c r="G89" s="198">
        <v>0</v>
      </c>
      <c r="H89" s="198">
        <v>4</v>
      </c>
      <c r="I89" s="198">
        <v>0.045</v>
      </c>
      <c r="J89" s="198">
        <v>0</v>
      </c>
      <c r="K89" s="198">
        <v>0</v>
      </c>
      <c r="L89" s="119"/>
    </row>
    <row r="90" spans="1:12" s="120" customFormat="1" ht="17.25" customHeight="1">
      <c r="A90" s="174" t="s">
        <v>268</v>
      </c>
      <c r="B90" s="286">
        <v>16</v>
      </c>
      <c r="C90" s="299" t="s">
        <v>224</v>
      </c>
      <c r="D90" s="198">
        <v>1</v>
      </c>
      <c r="E90" s="198">
        <v>0.008</v>
      </c>
      <c r="F90" s="290">
        <v>1</v>
      </c>
      <c r="G90" s="198">
        <v>0.015</v>
      </c>
      <c r="H90" s="198">
        <v>0</v>
      </c>
      <c r="I90" s="198">
        <v>0</v>
      </c>
      <c r="J90" s="198">
        <v>0</v>
      </c>
      <c r="K90" s="198">
        <v>0</v>
      </c>
      <c r="L90" s="119"/>
    </row>
    <row r="91" spans="1:12" s="120" customFormat="1" ht="17.25" customHeight="1">
      <c r="A91" s="174" t="s">
        <v>268</v>
      </c>
      <c r="B91" s="286">
        <v>17</v>
      </c>
      <c r="C91" s="299" t="s">
        <v>225</v>
      </c>
      <c r="D91" s="198">
        <v>6</v>
      </c>
      <c r="E91" s="198">
        <v>0.00054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19"/>
    </row>
    <row r="92" spans="1:13" s="16" customFormat="1" ht="17.25" customHeight="1">
      <c r="A92" s="174" t="s">
        <v>268</v>
      </c>
      <c r="B92" s="286">
        <v>18</v>
      </c>
      <c r="C92" s="284" t="s">
        <v>290</v>
      </c>
      <c r="D92" s="262">
        <v>4</v>
      </c>
      <c r="E92" s="262">
        <v>0.2236</v>
      </c>
      <c r="F92" s="262">
        <v>5</v>
      </c>
      <c r="G92" s="281">
        <v>0.1056</v>
      </c>
      <c r="H92" s="262">
        <v>1</v>
      </c>
      <c r="I92" s="262">
        <v>0.015</v>
      </c>
      <c r="J92" s="262">
        <v>0</v>
      </c>
      <c r="K92" s="262">
        <v>0</v>
      </c>
      <c r="M92" s="175"/>
    </row>
    <row r="93" spans="1:12" s="16" customFormat="1" ht="17.25" customHeight="1">
      <c r="A93" s="174" t="s">
        <v>268</v>
      </c>
      <c r="B93" s="286">
        <v>19</v>
      </c>
      <c r="C93" s="300" t="s">
        <v>291</v>
      </c>
      <c r="D93" s="262">
        <v>0</v>
      </c>
      <c r="E93" s="183">
        <v>0</v>
      </c>
      <c r="F93" s="262">
        <v>1</v>
      </c>
      <c r="G93" s="281">
        <v>0.005</v>
      </c>
      <c r="H93" s="262">
        <v>3</v>
      </c>
      <c r="I93" s="262">
        <v>0.035</v>
      </c>
      <c r="J93" s="262">
        <v>0</v>
      </c>
      <c r="K93" s="262">
        <v>0</v>
      </c>
      <c r="L93" s="190"/>
    </row>
    <row r="94" spans="1:11" s="16" customFormat="1" ht="17.25" customHeight="1">
      <c r="A94" s="174" t="s">
        <v>268</v>
      </c>
      <c r="B94" s="286">
        <v>20</v>
      </c>
      <c r="C94" s="301" t="s">
        <v>292</v>
      </c>
      <c r="D94" s="262">
        <v>0</v>
      </c>
      <c r="E94" s="183">
        <v>0</v>
      </c>
      <c r="F94" s="262">
        <v>1</v>
      </c>
      <c r="G94" s="281">
        <v>0.005</v>
      </c>
      <c r="H94" s="262">
        <v>2</v>
      </c>
      <c r="I94" s="262">
        <v>0.017</v>
      </c>
      <c r="J94" s="262">
        <v>0</v>
      </c>
      <c r="K94" s="183">
        <v>0</v>
      </c>
    </row>
    <row r="95" spans="1:11" s="16" customFormat="1" ht="17.25" customHeight="1">
      <c r="A95" s="174" t="s">
        <v>268</v>
      </c>
      <c r="B95" s="286">
        <v>21</v>
      </c>
      <c r="C95" s="302" t="s">
        <v>293</v>
      </c>
      <c r="D95" s="262">
        <v>1</v>
      </c>
      <c r="E95" s="262">
        <v>0.01</v>
      </c>
      <c r="F95" s="262">
        <v>4</v>
      </c>
      <c r="G95" s="262">
        <v>0.025</v>
      </c>
      <c r="H95" s="262">
        <v>3</v>
      </c>
      <c r="I95" s="262">
        <v>0.025</v>
      </c>
      <c r="J95" s="262">
        <v>0</v>
      </c>
      <c r="K95" s="183">
        <v>0</v>
      </c>
    </row>
    <row r="96" spans="1:11" s="16" customFormat="1" ht="17.25" customHeight="1">
      <c r="A96" s="174" t="s">
        <v>268</v>
      </c>
      <c r="B96" s="286">
        <v>22</v>
      </c>
      <c r="C96" s="292" t="s">
        <v>294</v>
      </c>
      <c r="D96" s="262">
        <v>9</v>
      </c>
      <c r="E96" s="183">
        <v>4.68</v>
      </c>
      <c r="F96" s="262">
        <v>0</v>
      </c>
      <c r="G96" s="262">
        <v>0</v>
      </c>
      <c r="H96" s="262">
        <v>0</v>
      </c>
      <c r="I96" s="262">
        <v>0</v>
      </c>
      <c r="J96" s="262">
        <v>4</v>
      </c>
      <c r="K96" s="262">
        <v>2.29</v>
      </c>
    </row>
    <row r="97" spans="1:11" s="31" customFormat="1" ht="17.25" customHeight="1">
      <c r="A97" s="174" t="s">
        <v>268</v>
      </c>
      <c r="B97" s="286">
        <v>23</v>
      </c>
      <c r="C97" s="174" t="s">
        <v>295</v>
      </c>
      <c r="D97" s="262">
        <v>0</v>
      </c>
      <c r="E97" s="183">
        <v>0</v>
      </c>
      <c r="F97" s="262">
        <v>1</v>
      </c>
      <c r="G97" s="281">
        <v>0.012</v>
      </c>
      <c r="H97" s="262">
        <v>0</v>
      </c>
      <c r="I97" s="262">
        <v>0</v>
      </c>
      <c r="J97" s="262">
        <v>0</v>
      </c>
      <c r="K97" s="262">
        <v>0</v>
      </c>
    </row>
    <row r="98" spans="1:11" s="31" customFormat="1" ht="17.25" customHeight="1">
      <c r="A98" s="174" t="s">
        <v>268</v>
      </c>
      <c r="B98" s="286">
        <v>24</v>
      </c>
      <c r="C98" s="265" t="s">
        <v>404</v>
      </c>
      <c r="D98" s="303">
        <v>1</v>
      </c>
      <c r="E98" s="265">
        <v>0.004</v>
      </c>
      <c r="F98" s="265">
        <v>1</v>
      </c>
      <c r="G98" s="265">
        <v>0.004</v>
      </c>
      <c r="H98" s="265">
        <v>1</v>
      </c>
      <c r="I98" s="265">
        <v>0.015</v>
      </c>
      <c r="J98" s="265">
        <v>3</v>
      </c>
      <c r="K98" s="265">
        <v>6.228000000000001</v>
      </c>
    </row>
    <row r="99" spans="1:11" s="31" customFormat="1" ht="17.25" customHeight="1">
      <c r="A99" s="174" t="s">
        <v>268</v>
      </c>
      <c r="B99" s="286">
        <v>25</v>
      </c>
      <c r="C99" s="265" t="s">
        <v>405</v>
      </c>
      <c r="D99" s="303">
        <v>0</v>
      </c>
      <c r="E99" s="265">
        <v>0</v>
      </c>
      <c r="F99" s="265">
        <v>0</v>
      </c>
      <c r="G99" s="265">
        <v>0</v>
      </c>
      <c r="H99" s="265">
        <v>3</v>
      </c>
      <c r="I99" s="265">
        <v>0.205</v>
      </c>
      <c r="J99" s="265">
        <v>0</v>
      </c>
      <c r="K99" s="265">
        <v>0</v>
      </c>
    </row>
    <row r="100" spans="1:11" s="31" customFormat="1" ht="17.25" customHeight="1">
      <c r="A100" s="174" t="s">
        <v>268</v>
      </c>
      <c r="B100" s="286">
        <v>26</v>
      </c>
      <c r="C100" s="265" t="s">
        <v>406</v>
      </c>
      <c r="D100" s="303">
        <v>0</v>
      </c>
      <c r="E100" s="265">
        <v>0</v>
      </c>
      <c r="F100" s="265">
        <v>0</v>
      </c>
      <c r="G100" s="265">
        <v>0</v>
      </c>
      <c r="H100" s="265">
        <v>1</v>
      </c>
      <c r="I100" s="265">
        <v>0.015</v>
      </c>
      <c r="J100" s="265">
        <v>0</v>
      </c>
      <c r="K100" s="265">
        <v>0</v>
      </c>
    </row>
    <row r="101" spans="1:11" s="16" customFormat="1" ht="17.25" customHeight="1">
      <c r="A101" s="174" t="s">
        <v>268</v>
      </c>
      <c r="B101" s="286">
        <v>27</v>
      </c>
      <c r="C101" s="285" t="s">
        <v>441</v>
      </c>
      <c r="D101" s="262">
        <v>2</v>
      </c>
      <c r="E101" s="262">
        <v>0.02535</v>
      </c>
      <c r="F101" s="262">
        <v>2</v>
      </c>
      <c r="G101" s="262">
        <v>0.012</v>
      </c>
      <c r="H101" s="262">
        <v>2</v>
      </c>
      <c r="I101" s="262">
        <v>0.022</v>
      </c>
      <c r="J101" s="262">
        <v>0</v>
      </c>
      <c r="K101" s="262">
        <v>0</v>
      </c>
    </row>
    <row r="102" spans="1:11" s="16" customFormat="1" ht="17.25" customHeight="1">
      <c r="A102" s="174" t="s">
        <v>268</v>
      </c>
      <c r="B102" s="286">
        <v>28</v>
      </c>
      <c r="C102" s="285" t="s">
        <v>442</v>
      </c>
      <c r="D102" s="262">
        <v>2</v>
      </c>
      <c r="E102" s="262">
        <v>0.01</v>
      </c>
      <c r="F102" s="262">
        <v>3</v>
      </c>
      <c r="G102" s="262">
        <v>0.02</v>
      </c>
      <c r="H102" s="262">
        <v>0</v>
      </c>
      <c r="I102" s="262">
        <v>0</v>
      </c>
      <c r="J102" s="262">
        <v>0</v>
      </c>
      <c r="K102" s="262">
        <v>0</v>
      </c>
    </row>
    <row r="103" spans="1:11" s="16" customFormat="1" ht="17.25" customHeight="1">
      <c r="A103" s="174" t="s">
        <v>268</v>
      </c>
      <c r="B103" s="286">
        <v>29</v>
      </c>
      <c r="C103" s="285" t="s">
        <v>443</v>
      </c>
      <c r="D103" s="262">
        <v>0</v>
      </c>
      <c r="E103" s="262">
        <v>0</v>
      </c>
      <c r="F103" s="262">
        <v>1</v>
      </c>
      <c r="G103" s="264">
        <v>3</v>
      </c>
      <c r="H103" s="262">
        <v>0</v>
      </c>
      <c r="I103" s="262">
        <v>0</v>
      </c>
      <c r="J103" s="262">
        <v>0</v>
      </c>
      <c r="K103" s="262">
        <v>0</v>
      </c>
    </row>
    <row r="104" spans="4:11" ht="17.25" customHeight="1">
      <c r="D104" s="81"/>
      <c r="E104" s="81"/>
      <c r="F104" s="81"/>
      <c r="G104" s="81"/>
      <c r="H104" s="81"/>
      <c r="I104" s="81"/>
      <c r="J104" s="81"/>
      <c r="K104" s="81"/>
    </row>
    <row r="105" spans="4:11" ht="17.25" customHeight="1">
      <c r="D105" s="45"/>
      <c r="E105" s="45"/>
      <c r="F105" s="81"/>
      <c r="G105" s="81"/>
      <c r="H105" s="81"/>
      <c r="I105" s="81"/>
      <c r="J105" s="81"/>
      <c r="K105" s="81"/>
    </row>
    <row r="106" spans="4:11" ht="17.25" customHeight="1">
      <c r="D106" s="81"/>
      <c r="E106" s="81"/>
      <c r="F106" s="81"/>
      <c r="G106" s="81"/>
      <c r="H106" s="81"/>
      <c r="I106" s="81"/>
      <c r="J106" s="81"/>
      <c r="K106" s="81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42"/>
  <sheetViews>
    <sheetView zoomScale="90" zoomScaleNormal="90" zoomScalePageLayoutView="0" workbookViewId="0" topLeftCell="A1">
      <pane ySplit="4" topLeftCell="A125" activePane="bottomLeft" state="frozen"/>
      <selection pane="topLeft" activeCell="A133" sqref="A133:IV136"/>
      <selection pane="bottomLeft" activeCell="A133" sqref="A133:IV136"/>
    </sheetView>
  </sheetViews>
  <sheetFormatPr defaultColWidth="9.140625" defaultRowHeight="15"/>
  <cols>
    <col min="1" max="1" width="20.8515625" style="0" customWidth="1"/>
    <col min="2" max="2" width="11.00390625" style="0" customWidth="1"/>
    <col min="3" max="4" width="17.421875" style="0" customWidth="1"/>
    <col min="5" max="5" width="14.421875" style="28" customWidth="1"/>
    <col min="6" max="6" width="33.28125" style="0" customWidth="1"/>
    <col min="7" max="7" width="34.421875" style="0" customWidth="1"/>
    <col min="8" max="8" width="20.57421875" style="41" customWidth="1"/>
  </cols>
  <sheetData>
    <row r="2" spans="1:7" ht="15">
      <c r="A2" s="86"/>
      <c r="B2" s="1" t="s">
        <v>138</v>
      </c>
      <c r="C2" s="1"/>
      <c r="D2" s="2"/>
      <c r="E2" s="15"/>
      <c r="F2" s="3"/>
      <c r="G2" s="86"/>
    </row>
    <row r="3" spans="1:8" ht="23.25" customHeight="1">
      <c r="A3" s="89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3" t="s">
        <v>24</v>
      </c>
      <c r="G3" s="115" t="s">
        <v>39</v>
      </c>
      <c r="H3" s="42"/>
    </row>
    <row r="4" spans="1:8" ht="15">
      <c r="A4" s="90"/>
      <c r="B4" s="5">
        <v>1</v>
      </c>
      <c r="C4" s="5">
        <v>2</v>
      </c>
      <c r="D4" s="5">
        <v>3</v>
      </c>
      <c r="E4" s="5">
        <v>4</v>
      </c>
      <c r="F4" s="64">
        <v>5</v>
      </c>
      <c r="G4" s="91">
        <v>6</v>
      </c>
      <c r="H4" s="42"/>
    </row>
    <row r="5" spans="1:8" ht="19.5" customHeight="1">
      <c r="A5" s="20" t="s">
        <v>37</v>
      </c>
      <c r="B5" s="20">
        <v>1</v>
      </c>
      <c r="C5" s="101">
        <v>15592153</v>
      </c>
      <c r="D5" s="78">
        <v>41219</v>
      </c>
      <c r="E5" s="102">
        <v>15</v>
      </c>
      <c r="F5" s="101" t="s">
        <v>49</v>
      </c>
      <c r="G5" s="101" t="s">
        <v>98</v>
      </c>
      <c r="H5" s="42"/>
    </row>
    <row r="6" spans="1:8" ht="19.5" customHeight="1">
      <c r="A6" s="20" t="s">
        <v>37</v>
      </c>
      <c r="B6" s="20">
        <v>2</v>
      </c>
      <c r="C6" s="101">
        <v>15593259</v>
      </c>
      <c r="D6" s="78">
        <v>41221</v>
      </c>
      <c r="E6" s="102">
        <v>10</v>
      </c>
      <c r="F6" s="101" t="s">
        <v>45</v>
      </c>
      <c r="G6" s="101" t="s">
        <v>99</v>
      </c>
      <c r="H6" s="42"/>
    </row>
    <row r="7" spans="1:8" ht="19.5" customHeight="1">
      <c r="A7" s="20" t="s">
        <v>37</v>
      </c>
      <c r="B7" s="20">
        <v>3</v>
      </c>
      <c r="C7" s="101">
        <v>15593029</v>
      </c>
      <c r="D7" s="78">
        <v>41221</v>
      </c>
      <c r="E7" s="102">
        <v>15</v>
      </c>
      <c r="F7" s="101" t="s">
        <v>52</v>
      </c>
      <c r="G7" s="101" t="s">
        <v>100</v>
      </c>
      <c r="H7" s="42"/>
    </row>
    <row r="8" spans="1:8" ht="19.5" customHeight="1">
      <c r="A8" s="20" t="s">
        <v>37</v>
      </c>
      <c r="B8" s="20">
        <v>4</v>
      </c>
      <c r="C8" s="101">
        <v>15594338</v>
      </c>
      <c r="D8" s="78">
        <v>41222</v>
      </c>
      <c r="E8" s="102">
        <v>15</v>
      </c>
      <c r="F8" s="101" t="s">
        <v>50</v>
      </c>
      <c r="G8" s="101" t="s">
        <v>101</v>
      </c>
      <c r="H8" s="42"/>
    </row>
    <row r="9" spans="1:8" ht="19.5" customHeight="1">
      <c r="A9" s="20" t="s">
        <v>37</v>
      </c>
      <c r="B9" s="20">
        <v>5</v>
      </c>
      <c r="C9" s="101">
        <v>15594603</v>
      </c>
      <c r="D9" s="78">
        <v>41225</v>
      </c>
      <c r="E9" s="102">
        <v>5</v>
      </c>
      <c r="F9" s="101" t="s">
        <v>56</v>
      </c>
      <c r="G9" s="101" t="s">
        <v>102</v>
      </c>
      <c r="H9" s="42"/>
    </row>
    <row r="10" spans="1:8" s="86" customFormat="1" ht="19.5" customHeight="1">
      <c r="A10" s="20" t="s">
        <v>37</v>
      </c>
      <c r="B10" s="20">
        <v>6</v>
      </c>
      <c r="C10" s="101">
        <v>15594562</v>
      </c>
      <c r="D10" s="78">
        <v>41225</v>
      </c>
      <c r="E10" s="102">
        <v>10</v>
      </c>
      <c r="F10" s="101" t="s">
        <v>50</v>
      </c>
      <c r="G10" s="101" t="s">
        <v>103</v>
      </c>
      <c r="H10" s="85"/>
    </row>
    <row r="11" spans="1:8" ht="19.5" customHeight="1">
      <c r="A11" s="20" t="s">
        <v>37</v>
      </c>
      <c r="B11" s="20">
        <v>7</v>
      </c>
      <c r="C11" s="101">
        <v>15595152</v>
      </c>
      <c r="D11" s="78">
        <v>41225</v>
      </c>
      <c r="E11" s="102">
        <v>6.3</v>
      </c>
      <c r="F11" s="101" t="s">
        <v>48</v>
      </c>
      <c r="G11" s="101" t="s">
        <v>104</v>
      </c>
      <c r="H11" s="42"/>
    </row>
    <row r="12" spans="1:8" ht="19.5" customHeight="1">
      <c r="A12" s="20" t="s">
        <v>37</v>
      </c>
      <c r="B12" s="20">
        <v>8</v>
      </c>
      <c r="C12" s="101">
        <v>15595139</v>
      </c>
      <c r="D12" s="78">
        <v>41225</v>
      </c>
      <c r="E12" s="102">
        <v>6.3</v>
      </c>
      <c r="F12" s="101" t="s">
        <v>43</v>
      </c>
      <c r="G12" s="101" t="s">
        <v>105</v>
      </c>
      <c r="H12" s="42"/>
    </row>
    <row r="13" spans="1:8" ht="19.5" customHeight="1">
      <c r="A13" s="20" t="s">
        <v>37</v>
      </c>
      <c r="B13" s="20">
        <v>9</v>
      </c>
      <c r="C13" s="101">
        <v>15595151</v>
      </c>
      <c r="D13" s="78">
        <v>41225</v>
      </c>
      <c r="E13" s="102">
        <v>6.3</v>
      </c>
      <c r="F13" s="101" t="s">
        <v>43</v>
      </c>
      <c r="G13" s="101" t="s">
        <v>105</v>
      </c>
      <c r="H13" s="42"/>
    </row>
    <row r="14" spans="1:8" ht="19.5" customHeight="1">
      <c r="A14" s="20" t="s">
        <v>37</v>
      </c>
      <c r="B14" s="20">
        <v>10</v>
      </c>
      <c r="C14" s="101">
        <v>15595754</v>
      </c>
      <c r="D14" s="78">
        <v>41226</v>
      </c>
      <c r="E14" s="102">
        <v>6.3</v>
      </c>
      <c r="F14" s="101" t="s">
        <v>43</v>
      </c>
      <c r="G14" s="101" t="s">
        <v>106</v>
      </c>
      <c r="H14" s="42"/>
    </row>
    <row r="15" spans="1:8" s="73" customFormat="1" ht="19.5" customHeight="1">
      <c r="A15" s="20" t="s">
        <v>37</v>
      </c>
      <c r="B15" s="20">
        <v>11</v>
      </c>
      <c r="C15" s="101">
        <v>15596007</v>
      </c>
      <c r="D15" s="78">
        <v>41227</v>
      </c>
      <c r="E15" s="102">
        <v>15</v>
      </c>
      <c r="F15" s="101" t="s">
        <v>58</v>
      </c>
      <c r="G15" s="101" t="s">
        <v>107</v>
      </c>
      <c r="H15" s="74"/>
    </row>
    <row r="16" spans="1:8" ht="19.5" customHeight="1">
      <c r="A16" s="20" t="s">
        <v>37</v>
      </c>
      <c r="B16" s="20">
        <v>12</v>
      </c>
      <c r="C16" s="101">
        <v>15599138</v>
      </c>
      <c r="D16" s="78">
        <v>41233</v>
      </c>
      <c r="E16" s="102">
        <v>15</v>
      </c>
      <c r="F16" s="101" t="s">
        <v>43</v>
      </c>
      <c r="G16" s="101" t="s">
        <v>108</v>
      </c>
      <c r="H16" s="42"/>
    </row>
    <row r="17" spans="1:8" ht="19.5" customHeight="1">
      <c r="A17" s="20" t="s">
        <v>37</v>
      </c>
      <c r="B17" s="20">
        <v>13</v>
      </c>
      <c r="C17" s="101">
        <v>15599035</v>
      </c>
      <c r="D17" s="78">
        <v>41233</v>
      </c>
      <c r="E17" s="102">
        <v>15</v>
      </c>
      <c r="F17" s="101" t="s">
        <v>43</v>
      </c>
      <c r="G17" s="101" t="s">
        <v>109</v>
      </c>
      <c r="H17" s="42"/>
    </row>
    <row r="18" spans="1:8" ht="19.5" customHeight="1">
      <c r="A18" s="20" t="s">
        <v>37</v>
      </c>
      <c r="B18" s="20">
        <v>14</v>
      </c>
      <c r="C18" s="101">
        <v>15598941</v>
      </c>
      <c r="D18" s="78">
        <v>41233</v>
      </c>
      <c r="E18" s="102">
        <v>15</v>
      </c>
      <c r="F18" s="101" t="s">
        <v>56</v>
      </c>
      <c r="G18" s="101" t="s">
        <v>110</v>
      </c>
      <c r="H18" s="42"/>
    </row>
    <row r="19" spans="1:8" ht="19.5" customHeight="1">
      <c r="A19" s="20" t="s">
        <v>37</v>
      </c>
      <c r="B19" s="20">
        <v>15</v>
      </c>
      <c r="C19" s="101">
        <v>15598888</v>
      </c>
      <c r="D19" s="78">
        <v>41233</v>
      </c>
      <c r="E19" s="102">
        <v>15</v>
      </c>
      <c r="F19" s="101" t="s">
        <v>41</v>
      </c>
      <c r="G19" s="101" t="s">
        <v>111</v>
      </c>
      <c r="H19" s="42"/>
    </row>
    <row r="20" spans="1:8" s="73" customFormat="1" ht="19.5" customHeight="1">
      <c r="A20" s="20" t="s">
        <v>37</v>
      </c>
      <c r="B20" s="20">
        <v>16</v>
      </c>
      <c r="C20" s="101">
        <v>15601624</v>
      </c>
      <c r="D20" s="78">
        <v>41236</v>
      </c>
      <c r="E20" s="102">
        <v>8</v>
      </c>
      <c r="F20" s="101" t="s">
        <v>43</v>
      </c>
      <c r="G20" s="101" t="s">
        <v>112</v>
      </c>
      <c r="H20" s="72"/>
    </row>
    <row r="21" spans="1:8" ht="19.5" customHeight="1">
      <c r="A21" s="20" t="s">
        <v>37</v>
      </c>
      <c r="B21" s="20">
        <v>17</v>
      </c>
      <c r="C21" s="101">
        <v>15602982</v>
      </c>
      <c r="D21" s="78">
        <v>41240</v>
      </c>
      <c r="E21" s="102">
        <v>15</v>
      </c>
      <c r="F21" s="101" t="s">
        <v>43</v>
      </c>
      <c r="G21" s="101" t="s">
        <v>113</v>
      </c>
      <c r="H21" s="42"/>
    </row>
    <row r="22" spans="1:8" ht="19.5" customHeight="1">
      <c r="A22" s="20" t="s">
        <v>37</v>
      </c>
      <c r="B22" s="20">
        <v>18</v>
      </c>
      <c r="C22" s="101">
        <v>15602958</v>
      </c>
      <c r="D22" s="78">
        <v>41240</v>
      </c>
      <c r="E22" s="102">
        <v>5</v>
      </c>
      <c r="F22" s="101" t="s">
        <v>133</v>
      </c>
      <c r="G22" s="101" t="s">
        <v>114</v>
      </c>
      <c r="H22" s="42"/>
    </row>
    <row r="23" spans="1:8" ht="19.5" customHeight="1">
      <c r="A23" s="20" t="s">
        <v>37</v>
      </c>
      <c r="B23" s="20">
        <v>19</v>
      </c>
      <c r="C23" s="101">
        <v>15603031</v>
      </c>
      <c r="D23" s="78">
        <v>41240</v>
      </c>
      <c r="E23" s="102">
        <v>5</v>
      </c>
      <c r="F23" s="101" t="s">
        <v>43</v>
      </c>
      <c r="G23" s="101" t="s">
        <v>115</v>
      </c>
      <c r="H23" s="42"/>
    </row>
    <row r="24" spans="1:8" s="73" customFormat="1" ht="19.5" customHeight="1">
      <c r="A24" s="20" t="s">
        <v>37</v>
      </c>
      <c r="B24" s="20">
        <v>20</v>
      </c>
      <c r="C24" s="101">
        <v>15603037</v>
      </c>
      <c r="D24" s="78">
        <v>41240</v>
      </c>
      <c r="E24" s="102">
        <v>6</v>
      </c>
      <c r="F24" s="101" t="s">
        <v>55</v>
      </c>
      <c r="G24" s="101" t="s">
        <v>116</v>
      </c>
      <c r="H24" s="74"/>
    </row>
    <row r="25" spans="1:8" ht="19.5" customHeight="1">
      <c r="A25" s="20" t="s">
        <v>37</v>
      </c>
      <c r="B25" s="20">
        <v>21</v>
      </c>
      <c r="C25" s="101">
        <v>15603694</v>
      </c>
      <c r="D25" s="78">
        <v>41241</v>
      </c>
      <c r="E25" s="102">
        <v>12</v>
      </c>
      <c r="F25" s="101" t="s">
        <v>57</v>
      </c>
      <c r="G25" s="101" t="s">
        <v>117</v>
      </c>
      <c r="H25" s="42"/>
    </row>
    <row r="26" spans="1:8" ht="19.5" customHeight="1">
      <c r="A26" s="20" t="s">
        <v>37</v>
      </c>
      <c r="B26" s="20">
        <v>22</v>
      </c>
      <c r="C26" s="101">
        <v>15603882</v>
      </c>
      <c r="D26" s="78">
        <v>41241</v>
      </c>
      <c r="E26" s="102">
        <v>5</v>
      </c>
      <c r="F26" s="101" t="s">
        <v>61</v>
      </c>
      <c r="G26" s="101" t="s">
        <v>118</v>
      </c>
      <c r="H26" s="42"/>
    </row>
    <row r="27" spans="1:8" ht="19.5" customHeight="1">
      <c r="A27" s="20" t="s">
        <v>37</v>
      </c>
      <c r="B27" s="20">
        <v>23</v>
      </c>
      <c r="C27" s="101">
        <v>15603826</v>
      </c>
      <c r="D27" s="78">
        <v>41241</v>
      </c>
      <c r="E27" s="102">
        <v>9</v>
      </c>
      <c r="F27" s="101" t="s">
        <v>55</v>
      </c>
      <c r="G27" s="101" t="s">
        <v>119</v>
      </c>
      <c r="H27" s="42"/>
    </row>
    <row r="28" spans="1:8" ht="19.5" customHeight="1">
      <c r="A28" s="20" t="s">
        <v>37</v>
      </c>
      <c r="B28" s="20">
        <v>24</v>
      </c>
      <c r="C28" s="101">
        <v>15604084</v>
      </c>
      <c r="D28" s="78">
        <v>41241</v>
      </c>
      <c r="E28" s="102">
        <v>10</v>
      </c>
      <c r="F28" s="101" t="s">
        <v>50</v>
      </c>
      <c r="G28" s="101" t="s">
        <v>120</v>
      </c>
      <c r="H28" s="42"/>
    </row>
    <row r="29" spans="1:8" s="31" customFormat="1" ht="19.5" customHeight="1">
      <c r="A29" s="20" t="s">
        <v>37</v>
      </c>
      <c r="B29" s="20">
        <v>25</v>
      </c>
      <c r="C29" s="101">
        <v>15604976</v>
      </c>
      <c r="D29" s="78">
        <v>41243</v>
      </c>
      <c r="E29" s="102">
        <v>6.3</v>
      </c>
      <c r="F29" s="101" t="s">
        <v>58</v>
      </c>
      <c r="G29" s="101" t="s">
        <v>121</v>
      </c>
      <c r="H29" s="42"/>
    </row>
    <row r="30" spans="1:8" s="31" customFormat="1" ht="19.5" customHeight="1">
      <c r="A30" s="20" t="s">
        <v>37</v>
      </c>
      <c r="B30" s="20">
        <v>26</v>
      </c>
      <c r="C30" s="101">
        <v>15604973</v>
      </c>
      <c r="D30" s="78">
        <v>41243</v>
      </c>
      <c r="E30" s="102">
        <v>12.5</v>
      </c>
      <c r="F30" s="101" t="s">
        <v>136</v>
      </c>
      <c r="G30" s="101" t="s">
        <v>122</v>
      </c>
      <c r="H30" s="42"/>
    </row>
    <row r="31" spans="1:8" s="31" customFormat="1" ht="19.5" customHeight="1">
      <c r="A31" s="20" t="s">
        <v>37</v>
      </c>
      <c r="B31" s="20">
        <v>27</v>
      </c>
      <c r="C31" s="101">
        <v>15604977</v>
      </c>
      <c r="D31" s="78">
        <v>41243</v>
      </c>
      <c r="E31" s="102">
        <v>7</v>
      </c>
      <c r="F31" s="101" t="s">
        <v>134</v>
      </c>
      <c r="G31" s="101" t="s">
        <v>123</v>
      </c>
      <c r="H31" s="42"/>
    </row>
    <row r="32" spans="1:8" s="31" customFormat="1" ht="19.5" customHeight="1">
      <c r="A32" s="20" t="s">
        <v>37</v>
      </c>
      <c r="B32" s="20">
        <v>28</v>
      </c>
      <c r="C32" s="20">
        <v>15590977</v>
      </c>
      <c r="D32" s="19">
        <v>41215</v>
      </c>
      <c r="E32" s="20">
        <v>15</v>
      </c>
      <c r="F32" s="20" t="s">
        <v>135</v>
      </c>
      <c r="G32" s="20" t="s">
        <v>124</v>
      </c>
      <c r="H32" s="42"/>
    </row>
    <row r="33" spans="1:8" s="31" customFormat="1" ht="19.5" customHeight="1">
      <c r="A33" s="20" t="s">
        <v>37</v>
      </c>
      <c r="B33" s="20">
        <v>29</v>
      </c>
      <c r="C33" s="20">
        <v>15591155</v>
      </c>
      <c r="D33" s="19">
        <v>41215</v>
      </c>
      <c r="E33" s="20">
        <v>25</v>
      </c>
      <c r="F33" s="20" t="s">
        <v>55</v>
      </c>
      <c r="G33" s="20" t="s">
        <v>125</v>
      </c>
      <c r="H33" s="42"/>
    </row>
    <row r="34" spans="1:8" s="31" customFormat="1" ht="19.5" customHeight="1">
      <c r="A34" s="20" t="s">
        <v>37</v>
      </c>
      <c r="B34" s="20">
        <v>30</v>
      </c>
      <c r="C34" s="20">
        <v>15591762</v>
      </c>
      <c r="D34" s="19">
        <v>41219</v>
      </c>
      <c r="E34" s="20">
        <v>10</v>
      </c>
      <c r="F34" s="20" t="s">
        <v>56</v>
      </c>
      <c r="G34" s="97" t="s">
        <v>82</v>
      </c>
      <c r="H34" s="42"/>
    </row>
    <row r="35" spans="1:8" s="31" customFormat="1" ht="19.5" customHeight="1">
      <c r="A35" s="20" t="s">
        <v>37</v>
      </c>
      <c r="B35" s="20">
        <v>31</v>
      </c>
      <c r="C35" s="20">
        <v>15593322</v>
      </c>
      <c r="D35" s="19">
        <v>41221</v>
      </c>
      <c r="E35" s="20">
        <v>5</v>
      </c>
      <c r="F35" s="20" t="s">
        <v>49</v>
      </c>
      <c r="G35" s="20" t="s">
        <v>126</v>
      </c>
      <c r="H35" s="42"/>
    </row>
    <row r="36" spans="1:8" s="31" customFormat="1" ht="19.5" customHeight="1">
      <c r="A36" s="20" t="s">
        <v>37</v>
      </c>
      <c r="B36" s="20">
        <v>32</v>
      </c>
      <c r="C36" s="20">
        <v>15593686</v>
      </c>
      <c r="D36" s="19">
        <v>41222</v>
      </c>
      <c r="E36" s="20">
        <v>64.8</v>
      </c>
      <c r="F36" s="101" t="s">
        <v>50</v>
      </c>
      <c r="G36" s="20" t="s">
        <v>127</v>
      </c>
      <c r="H36" s="42"/>
    </row>
    <row r="37" spans="1:8" s="31" customFormat="1" ht="19.5" customHeight="1">
      <c r="A37" s="20" t="s">
        <v>37</v>
      </c>
      <c r="B37" s="20">
        <v>33</v>
      </c>
      <c r="C37" s="20">
        <v>15597529</v>
      </c>
      <c r="D37" s="19">
        <v>41229</v>
      </c>
      <c r="E37" s="20">
        <v>5</v>
      </c>
      <c r="F37" s="20" t="s">
        <v>134</v>
      </c>
      <c r="G37" s="20" t="s">
        <v>128</v>
      </c>
      <c r="H37" s="42"/>
    </row>
    <row r="38" spans="1:8" s="31" customFormat="1" ht="19.5" customHeight="1">
      <c r="A38" s="20" t="s">
        <v>37</v>
      </c>
      <c r="B38" s="20">
        <v>34</v>
      </c>
      <c r="C38" s="20">
        <v>15599158</v>
      </c>
      <c r="D38" s="19">
        <v>41233</v>
      </c>
      <c r="E38" s="20">
        <v>64.9</v>
      </c>
      <c r="F38" s="101" t="s">
        <v>50</v>
      </c>
      <c r="G38" s="20" t="s">
        <v>127</v>
      </c>
      <c r="H38" s="42"/>
    </row>
    <row r="39" spans="1:8" s="31" customFormat="1" ht="19.5" customHeight="1">
      <c r="A39" s="20" t="s">
        <v>37</v>
      </c>
      <c r="B39" s="20">
        <v>35</v>
      </c>
      <c r="C39" s="20">
        <v>15598992</v>
      </c>
      <c r="D39" s="19">
        <v>41233</v>
      </c>
      <c r="E39" s="20">
        <v>5</v>
      </c>
      <c r="F39" s="20" t="s">
        <v>43</v>
      </c>
      <c r="G39" s="20" t="s">
        <v>129</v>
      </c>
      <c r="H39" s="42"/>
    </row>
    <row r="40" spans="1:8" s="31" customFormat="1" ht="19.5" customHeight="1">
      <c r="A40" s="20" t="s">
        <v>37</v>
      </c>
      <c r="B40" s="20">
        <v>36</v>
      </c>
      <c r="C40" s="20">
        <v>15599039</v>
      </c>
      <c r="D40" s="19">
        <v>41233</v>
      </c>
      <c r="E40" s="20">
        <v>230</v>
      </c>
      <c r="F40" s="20" t="s">
        <v>43</v>
      </c>
      <c r="G40" s="20" t="s">
        <v>130</v>
      </c>
      <c r="H40" s="42"/>
    </row>
    <row r="41" spans="1:8" s="31" customFormat="1" ht="19.5" customHeight="1">
      <c r="A41" s="20" t="s">
        <v>37</v>
      </c>
      <c r="B41" s="20">
        <v>37</v>
      </c>
      <c r="C41" s="20">
        <v>15604291</v>
      </c>
      <c r="D41" s="19">
        <v>41241</v>
      </c>
      <c r="E41" s="20">
        <v>8</v>
      </c>
      <c r="F41" s="20" t="s">
        <v>57</v>
      </c>
      <c r="G41" s="20" t="s">
        <v>131</v>
      </c>
      <c r="H41" s="42"/>
    </row>
    <row r="42" spans="1:8" s="31" customFormat="1" ht="19.5" customHeight="1">
      <c r="A42" s="20" t="s">
        <v>37</v>
      </c>
      <c r="B42" s="20">
        <v>38</v>
      </c>
      <c r="C42" s="20">
        <v>15604346</v>
      </c>
      <c r="D42" s="19">
        <v>41242</v>
      </c>
      <c r="E42" s="20">
        <v>155</v>
      </c>
      <c r="F42" s="20" t="s">
        <v>43</v>
      </c>
      <c r="G42" s="20" t="s">
        <v>132</v>
      </c>
      <c r="H42" s="42"/>
    </row>
    <row r="43" spans="1:8" s="126" customFormat="1" ht="18" customHeight="1">
      <c r="A43" s="121"/>
      <c r="B43" s="121">
        <v>1</v>
      </c>
      <c r="C43" s="122">
        <v>15594738</v>
      </c>
      <c r="D43" s="123">
        <v>41225</v>
      </c>
      <c r="E43" s="122">
        <v>6.3</v>
      </c>
      <c r="F43" s="124" t="s">
        <v>204</v>
      </c>
      <c r="G43" s="122" t="s">
        <v>226</v>
      </c>
      <c r="H43" s="125"/>
    </row>
    <row r="44" spans="1:8" s="126" customFormat="1" ht="16.5" customHeight="1">
      <c r="A44" s="121"/>
      <c r="B44" s="121">
        <v>2</v>
      </c>
      <c r="C44" s="127">
        <v>15594756</v>
      </c>
      <c r="D44" s="128">
        <v>41225</v>
      </c>
      <c r="E44" s="127">
        <v>6.3</v>
      </c>
      <c r="F44" s="124" t="s">
        <v>204</v>
      </c>
      <c r="G44" s="129" t="s">
        <v>226</v>
      </c>
      <c r="H44" s="125"/>
    </row>
    <row r="45" spans="1:8" s="126" customFormat="1" ht="16.5" customHeight="1">
      <c r="A45" s="121"/>
      <c r="B45" s="121">
        <v>3</v>
      </c>
      <c r="C45" s="127">
        <v>15595775</v>
      </c>
      <c r="D45" s="128">
        <v>41226</v>
      </c>
      <c r="E45" s="127">
        <v>0.25</v>
      </c>
      <c r="F45" s="124" t="s">
        <v>206</v>
      </c>
      <c r="G45" s="129" t="s">
        <v>227</v>
      </c>
      <c r="H45" s="125"/>
    </row>
    <row r="46" spans="1:8" s="126" customFormat="1" ht="18" customHeight="1">
      <c r="A46" s="121"/>
      <c r="B46" s="121">
        <v>4</v>
      </c>
      <c r="C46" s="127">
        <v>15595794</v>
      </c>
      <c r="D46" s="128">
        <v>41226</v>
      </c>
      <c r="E46" s="127">
        <v>0.25</v>
      </c>
      <c r="F46" s="124" t="s">
        <v>206</v>
      </c>
      <c r="G46" s="129" t="s">
        <v>227</v>
      </c>
      <c r="H46" s="125"/>
    </row>
    <row r="47" spans="1:8" s="132" customFormat="1" ht="18" customHeight="1">
      <c r="A47" s="130"/>
      <c r="B47" s="121">
        <v>5</v>
      </c>
      <c r="C47" s="127">
        <v>15595806</v>
      </c>
      <c r="D47" s="128">
        <v>41226</v>
      </c>
      <c r="E47" s="127">
        <v>0.25</v>
      </c>
      <c r="F47" s="124" t="s">
        <v>206</v>
      </c>
      <c r="G47" s="129" t="s">
        <v>227</v>
      </c>
      <c r="H47" s="131"/>
    </row>
    <row r="48" spans="1:8" s="132" customFormat="1" ht="18" customHeight="1">
      <c r="A48" s="130"/>
      <c r="B48" s="121">
        <v>6</v>
      </c>
      <c r="C48" s="127">
        <v>15595823</v>
      </c>
      <c r="D48" s="128">
        <v>41226</v>
      </c>
      <c r="E48" s="127">
        <v>0.5</v>
      </c>
      <c r="F48" s="124" t="s">
        <v>206</v>
      </c>
      <c r="G48" s="129" t="s">
        <v>227</v>
      </c>
      <c r="H48" s="131"/>
    </row>
    <row r="49" spans="1:8" s="132" customFormat="1" ht="18" customHeight="1">
      <c r="A49" s="130"/>
      <c r="B49" s="121">
        <v>7</v>
      </c>
      <c r="C49" s="127">
        <v>15596525</v>
      </c>
      <c r="D49" s="128">
        <v>41227</v>
      </c>
      <c r="E49" s="127">
        <v>0.25</v>
      </c>
      <c r="F49" s="124" t="s">
        <v>221</v>
      </c>
      <c r="G49" s="129" t="s">
        <v>228</v>
      </c>
      <c r="H49" s="131"/>
    </row>
    <row r="50" spans="1:8" s="132" customFormat="1" ht="18" customHeight="1">
      <c r="A50" s="130"/>
      <c r="B50" s="121">
        <v>8</v>
      </c>
      <c r="C50" s="127">
        <v>15596526</v>
      </c>
      <c r="D50" s="128">
        <v>41227</v>
      </c>
      <c r="E50" s="127">
        <v>0.25</v>
      </c>
      <c r="F50" s="124" t="s">
        <v>215</v>
      </c>
      <c r="G50" s="129" t="s">
        <v>228</v>
      </c>
      <c r="H50" s="131"/>
    </row>
    <row r="51" spans="1:8" s="132" customFormat="1" ht="18" customHeight="1">
      <c r="A51" s="130"/>
      <c r="B51" s="121">
        <v>9</v>
      </c>
      <c r="C51" s="127">
        <v>15596527</v>
      </c>
      <c r="D51" s="128">
        <v>41227</v>
      </c>
      <c r="E51" s="127">
        <v>0.25</v>
      </c>
      <c r="F51" s="124" t="s">
        <v>221</v>
      </c>
      <c r="G51" s="129" t="s">
        <v>228</v>
      </c>
      <c r="H51" s="131"/>
    </row>
    <row r="52" spans="1:8" s="132" customFormat="1" ht="18" customHeight="1">
      <c r="A52" s="130"/>
      <c r="B52" s="121">
        <v>10</v>
      </c>
      <c r="C52" s="127">
        <v>15596528</v>
      </c>
      <c r="D52" s="128">
        <v>41227</v>
      </c>
      <c r="E52" s="127">
        <v>0.25</v>
      </c>
      <c r="F52" s="124" t="s">
        <v>221</v>
      </c>
      <c r="G52" s="129" t="s">
        <v>228</v>
      </c>
      <c r="H52" s="131"/>
    </row>
    <row r="53" spans="1:8" s="132" customFormat="1" ht="18" customHeight="1">
      <c r="A53" s="130"/>
      <c r="B53" s="121">
        <v>11</v>
      </c>
      <c r="C53" s="127">
        <v>15596529</v>
      </c>
      <c r="D53" s="128">
        <v>41227</v>
      </c>
      <c r="E53" s="127">
        <v>0.5</v>
      </c>
      <c r="F53" s="124" t="s">
        <v>221</v>
      </c>
      <c r="G53" s="129" t="s">
        <v>228</v>
      </c>
      <c r="H53" s="131"/>
    </row>
    <row r="54" spans="1:8" s="132" customFormat="1" ht="18" customHeight="1">
      <c r="A54" s="130"/>
      <c r="B54" s="121">
        <v>12</v>
      </c>
      <c r="C54" s="127">
        <v>15596540</v>
      </c>
      <c r="D54" s="128">
        <v>41227</v>
      </c>
      <c r="E54" s="127">
        <v>0.5</v>
      </c>
      <c r="F54" s="124" t="s">
        <v>203</v>
      </c>
      <c r="G54" s="129" t="s">
        <v>228</v>
      </c>
      <c r="H54" s="131"/>
    </row>
    <row r="55" spans="1:8" s="132" customFormat="1" ht="18" customHeight="1">
      <c r="A55" s="130"/>
      <c r="B55" s="121">
        <v>13</v>
      </c>
      <c r="C55" s="127">
        <v>15596541</v>
      </c>
      <c r="D55" s="128">
        <v>41227</v>
      </c>
      <c r="E55" s="127">
        <v>0.5</v>
      </c>
      <c r="F55" s="124" t="s">
        <v>203</v>
      </c>
      <c r="G55" s="129" t="s">
        <v>228</v>
      </c>
      <c r="H55" s="131"/>
    </row>
    <row r="56" spans="1:8" s="132" customFormat="1" ht="18" customHeight="1">
      <c r="A56" s="130"/>
      <c r="B56" s="121">
        <v>14</v>
      </c>
      <c r="C56" s="127">
        <v>15597618</v>
      </c>
      <c r="D56" s="128">
        <v>41229</v>
      </c>
      <c r="E56" s="127">
        <v>0.75</v>
      </c>
      <c r="F56" s="124" t="s">
        <v>208</v>
      </c>
      <c r="G56" s="129" t="s">
        <v>229</v>
      </c>
      <c r="H56" s="131"/>
    </row>
    <row r="57" spans="1:8" s="132" customFormat="1" ht="18" customHeight="1">
      <c r="A57" s="130"/>
      <c r="B57" s="121">
        <v>15</v>
      </c>
      <c r="C57" s="127">
        <v>15597926</v>
      </c>
      <c r="D57" s="128">
        <v>41229</v>
      </c>
      <c r="E57" s="127">
        <v>7</v>
      </c>
      <c r="F57" s="124" t="s">
        <v>204</v>
      </c>
      <c r="G57" s="129" t="s">
        <v>230</v>
      </c>
      <c r="H57" s="131"/>
    </row>
    <row r="58" spans="1:8" s="132" customFormat="1" ht="18" customHeight="1">
      <c r="A58" s="130"/>
      <c r="B58" s="121">
        <v>16</v>
      </c>
      <c r="C58" s="127">
        <v>15597965</v>
      </c>
      <c r="D58" s="128">
        <v>41229</v>
      </c>
      <c r="E58" s="127">
        <v>7</v>
      </c>
      <c r="F58" s="124" t="s">
        <v>204</v>
      </c>
      <c r="G58" s="129" t="s">
        <v>230</v>
      </c>
      <c r="H58" s="131"/>
    </row>
    <row r="59" spans="1:8" s="132" customFormat="1" ht="18" customHeight="1">
      <c r="A59" s="130"/>
      <c r="B59" s="121">
        <v>17</v>
      </c>
      <c r="C59" s="127">
        <v>15597992</v>
      </c>
      <c r="D59" s="128">
        <v>41229</v>
      </c>
      <c r="E59" s="127">
        <v>1.95</v>
      </c>
      <c r="F59" s="124" t="s">
        <v>210</v>
      </c>
      <c r="G59" s="129" t="s">
        <v>231</v>
      </c>
      <c r="H59" s="131"/>
    </row>
    <row r="60" spans="1:8" s="132" customFormat="1" ht="18" customHeight="1">
      <c r="A60" s="130"/>
      <c r="B60" s="121">
        <v>18</v>
      </c>
      <c r="C60" s="127">
        <v>15597993</v>
      </c>
      <c r="D60" s="128">
        <v>41229</v>
      </c>
      <c r="E60" s="127">
        <v>0.65</v>
      </c>
      <c r="F60" s="124" t="s">
        <v>210</v>
      </c>
      <c r="G60" s="129" t="s">
        <v>231</v>
      </c>
      <c r="H60" s="131"/>
    </row>
    <row r="61" spans="1:8" s="132" customFormat="1" ht="18" customHeight="1">
      <c r="A61" s="130"/>
      <c r="B61" s="121">
        <v>19</v>
      </c>
      <c r="C61" s="121">
        <v>15597994</v>
      </c>
      <c r="D61" s="133">
        <v>41229</v>
      </c>
      <c r="E61" s="121">
        <v>0.195</v>
      </c>
      <c r="F61" s="134" t="s">
        <v>222</v>
      </c>
      <c r="G61" s="121" t="s">
        <v>232</v>
      </c>
      <c r="H61" s="131"/>
    </row>
    <row r="62" spans="1:8" s="132" customFormat="1" ht="18" customHeight="1">
      <c r="A62" s="130"/>
      <c r="B62" s="121">
        <v>20</v>
      </c>
      <c r="C62" s="121">
        <v>15597995</v>
      </c>
      <c r="D62" s="133">
        <v>41229</v>
      </c>
      <c r="E62" s="121">
        <v>0.13</v>
      </c>
      <c r="F62" s="134" t="s">
        <v>222</v>
      </c>
      <c r="G62" s="121" t="s">
        <v>232</v>
      </c>
      <c r="H62" s="131"/>
    </row>
    <row r="63" spans="1:8" s="132" customFormat="1" ht="18" customHeight="1">
      <c r="A63" s="130"/>
      <c r="B63" s="121">
        <v>21</v>
      </c>
      <c r="C63" s="127">
        <v>15598796</v>
      </c>
      <c r="D63" s="128">
        <v>41232</v>
      </c>
      <c r="E63" s="127">
        <v>8</v>
      </c>
      <c r="F63" s="124" t="s">
        <v>211</v>
      </c>
      <c r="G63" s="129" t="s">
        <v>233</v>
      </c>
      <c r="H63" s="131"/>
    </row>
    <row r="64" spans="1:8" s="132" customFormat="1" ht="18" customHeight="1">
      <c r="A64" s="130"/>
      <c r="B64" s="121">
        <v>22</v>
      </c>
      <c r="C64" s="127">
        <v>15599503</v>
      </c>
      <c r="D64" s="128">
        <v>41233</v>
      </c>
      <c r="E64" s="127">
        <v>10</v>
      </c>
      <c r="F64" s="135" t="s">
        <v>212</v>
      </c>
      <c r="G64" s="129" t="s">
        <v>234</v>
      </c>
      <c r="H64" s="131"/>
    </row>
    <row r="65" spans="1:8" s="132" customFormat="1" ht="18" customHeight="1">
      <c r="A65" s="130"/>
      <c r="B65" s="121">
        <v>23</v>
      </c>
      <c r="C65" s="127">
        <v>15599522</v>
      </c>
      <c r="D65" s="128">
        <v>41233</v>
      </c>
      <c r="E65" s="127">
        <v>10</v>
      </c>
      <c r="F65" s="124" t="s">
        <v>212</v>
      </c>
      <c r="G65" s="129" t="s">
        <v>234</v>
      </c>
      <c r="H65" s="131"/>
    </row>
    <row r="66" spans="1:8" s="132" customFormat="1" ht="18" customHeight="1">
      <c r="A66" s="130"/>
      <c r="B66" s="121">
        <v>24</v>
      </c>
      <c r="C66" s="127">
        <v>15600312</v>
      </c>
      <c r="D66" s="128">
        <v>41234</v>
      </c>
      <c r="E66" s="127">
        <v>0.09</v>
      </c>
      <c r="F66" s="124" t="s">
        <v>235</v>
      </c>
      <c r="G66" s="129" t="s">
        <v>236</v>
      </c>
      <c r="H66" s="131"/>
    </row>
    <row r="67" spans="1:8" s="132" customFormat="1" ht="18" customHeight="1">
      <c r="A67" s="130"/>
      <c r="B67" s="121">
        <v>25</v>
      </c>
      <c r="C67" s="127">
        <v>15600473</v>
      </c>
      <c r="D67" s="128">
        <v>41234</v>
      </c>
      <c r="E67" s="127">
        <v>0.045</v>
      </c>
      <c r="F67" s="124" t="s">
        <v>235</v>
      </c>
      <c r="G67" s="129" t="s">
        <v>236</v>
      </c>
      <c r="H67" s="131"/>
    </row>
    <row r="68" spans="1:8" s="132" customFormat="1" ht="18" customHeight="1">
      <c r="A68" s="130"/>
      <c r="B68" s="121">
        <v>26</v>
      </c>
      <c r="C68" s="127">
        <v>15600513</v>
      </c>
      <c r="D68" s="128">
        <v>41234</v>
      </c>
      <c r="E68" s="127">
        <v>0.09</v>
      </c>
      <c r="F68" s="124" t="s">
        <v>235</v>
      </c>
      <c r="G68" s="129" t="s">
        <v>236</v>
      </c>
      <c r="H68" s="131"/>
    </row>
    <row r="69" spans="1:8" s="132" customFormat="1" ht="18" customHeight="1">
      <c r="A69" s="130"/>
      <c r="B69" s="121">
        <v>27</v>
      </c>
      <c r="C69" s="127">
        <v>15600540</v>
      </c>
      <c r="D69" s="128">
        <v>41234</v>
      </c>
      <c r="E69" s="127">
        <v>0.18</v>
      </c>
      <c r="F69" s="124" t="s">
        <v>235</v>
      </c>
      <c r="G69" s="129" t="s">
        <v>236</v>
      </c>
      <c r="H69" s="131"/>
    </row>
    <row r="70" spans="1:8" s="132" customFormat="1" ht="18" customHeight="1">
      <c r="A70" s="130"/>
      <c r="B70" s="121">
        <v>28</v>
      </c>
      <c r="C70" s="127">
        <v>15600544</v>
      </c>
      <c r="D70" s="128">
        <v>41234</v>
      </c>
      <c r="E70" s="127">
        <v>0.045</v>
      </c>
      <c r="F70" s="124" t="s">
        <v>235</v>
      </c>
      <c r="G70" s="129" t="s">
        <v>236</v>
      </c>
      <c r="H70" s="131"/>
    </row>
    <row r="71" spans="1:8" s="132" customFormat="1" ht="18" customHeight="1">
      <c r="A71" s="130"/>
      <c r="B71" s="121">
        <v>29</v>
      </c>
      <c r="C71" s="127">
        <v>15600548</v>
      </c>
      <c r="D71" s="128">
        <v>41234</v>
      </c>
      <c r="E71" s="127">
        <v>0.09</v>
      </c>
      <c r="F71" s="124" t="s">
        <v>235</v>
      </c>
      <c r="G71" s="129" t="s">
        <v>236</v>
      </c>
      <c r="H71" s="131"/>
    </row>
    <row r="72" spans="1:8" s="132" customFormat="1" ht="18" customHeight="1">
      <c r="A72" s="130"/>
      <c r="B72" s="121">
        <v>30</v>
      </c>
      <c r="C72" s="127">
        <v>15600607</v>
      </c>
      <c r="D72" s="128">
        <v>41234</v>
      </c>
      <c r="E72" s="127">
        <v>35</v>
      </c>
      <c r="F72" s="124" t="s">
        <v>237</v>
      </c>
      <c r="G72" s="129" t="s">
        <v>238</v>
      </c>
      <c r="H72" s="131"/>
    </row>
    <row r="73" spans="1:8" s="132" customFormat="1" ht="18" customHeight="1">
      <c r="A73" s="130"/>
      <c r="B73" s="121">
        <v>31</v>
      </c>
      <c r="C73" s="127">
        <v>15600613</v>
      </c>
      <c r="D73" s="128">
        <v>41234</v>
      </c>
      <c r="E73" s="127">
        <v>15</v>
      </c>
      <c r="F73" s="124" t="s">
        <v>202</v>
      </c>
      <c r="G73" s="129" t="s">
        <v>239</v>
      </c>
      <c r="H73" s="131"/>
    </row>
    <row r="74" spans="1:8" s="132" customFormat="1" ht="18" customHeight="1">
      <c r="A74" s="130"/>
      <c r="B74" s="121">
        <v>32</v>
      </c>
      <c r="C74" s="121">
        <v>15600617</v>
      </c>
      <c r="D74" s="128">
        <v>41234</v>
      </c>
      <c r="E74" s="127">
        <v>8</v>
      </c>
      <c r="F74" s="124" t="s">
        <v>224</v>
      </c>
      <c r="G74" s="129" t="s">
        <v>240</v>
      </c>
      <c r="H74" s="131"/>
    </row>
    <row r="75" spans="1:8" s="132" customFormat="1" ht="18" customHeight="1">
      <c r="A75" s="130"/>
      <c r="B75" s="121">
        <v>33</v>
      </c>
      <c r="C75" s="121">
        <v>15600618</v>
      </c>
      <c r="D75" s="128">
        <v>41234</v>
      </c>
      <c r="E75" s="127">
        <v>8</v>
      </c>
      <c r="F75" s="124" t="s">
        <v>223</v>
      </c>
      <c r="G75" s="129" t="s">
        <v>241</v>
      </c>
      <c r="H75" s="136"/>
    </row>
    <row r="76" spans="1:7" s="132" customFormat="1" ht="18" customHeight="1">
      <c r="A76" s="130"/>
      <c r="B76" s="121">
        <v>34</v>
      </c>
      <c r="C76" s="121">
        <v>15600956</v>
      </c>
      <c r="D76" s="128">
        <v>41235</v>
      </c>
      <c r="E76" s="127">
        <v>5</v>
      </c>
      <c r="F76" s="124" t="s">
        <v>199</v>
      </c>
      <c r="G76" s="129" t="s">
        <v>242</v>
      </c>
    </row>
    <row r="77" spans="1:7" s="132" customFormat="1" ht="18" customHeight="1">
      <c r="A77" s="130"/>
      <c r="B77" s="121">
        <v>35</v>
      </c>
      <c r="C77" s="121">
        <v>15601064</v>
      </c>
      <c r="D77" s="128">
        <v>41235</v>
      </c>
      <c r="E77" s="127">
        <v>5</v>
      </c>
      <c r="F77" s="124" t="s">
        <v>199</v>
      </c>
      <c r="G77" s="129" t="s">
        <v>242</v>
      </c>
    </row>
    <row r="78" spans="1:7" s="132" customFormat="1" ht="18" customHeight="1">
      <c r="A78" s="130"/>
      <c r="B78" s="121">
        <v>36</v>
      </c>
      <c r="C78" s="121">
        <v>15601085</v>
      </c>
      <c r="D78" s="128">
        <v>41235</v>
      </c>
      <c r="E78" s="127">
        <v>5</v>
      </c>
      <c r="F78" s="124" t="s">
        <v>199</v>
      </c>
      <c r="G78" s="129" t="s">
        <v>242</v>
      </c>
    </row>
    <row r="79" spans="1:7" s="132" customFormat="1" ht="18" customHeight="1">
      <c r="A79" s="130"/>
      <c r="B79" s="121">
        <v>37</v>
      </c>
      <c r="C79" s="127">
        <v>15601821</v>
      </c>
      <c r="D79" s="128">
        <v>41236</v>
      </c>
      <c r="E79" s="127">
        <v>5</v>
      </c>
      <c r="F79" s="124" t="s">
        <v>215</v>
      </c>
      <c r="G79" s="129" t="s">
        <v>243</v>
      </c>
    </row>
    <row r="80" spans="1:7" s="132" customFormat="1" ht="18" customHeight="1">
      <c r="A80" s="130"/>
      <c r="B80" s="121">
        <v>38</v>
      </c>
      <c r="C80" s="127">
        <v>15601940</v>
      </c>
      <c r="D80" s="128">
        <v>41236</v>
      </c>
      <c r="E80" s="127">
        <v>0.13</v>
      </c>
      <c r="F80" s="124" t="s">
        <v>207</v>
      </c>
      <c r="G80" s="129" t="s">
        <v>244</v>
      </c>
    </row>
    <row r="81" spans="1:7" s="138" customFormat="1" ht="18" customHeight="1">
      <c r="A81" s="137"/>
      <c r="B81" s="121">
        <v>39</v>
      </c>
      <c r="C81" s="127">
        <v>15601943</v>
      </c>
      <c r="D81" s="128">
        <v>41236</v>
      </c>
      <c r="E81" s="127">
        <v>0.13</v>
      </c>
      <c r="F81" s="124" t="s">
        <v>207</v>
      </c>
      <c r="G81" s="129" t="s">
        <v>244</v>
      </c>
    </row>
    <row r="82" spans="1:7" s="138" customFormat="1" ht="18" customHeight="1">
      <c r="A82" s="137"/>
      <c r="B82" s="121">
        <v>40</v>
      </c>
      <c r="C82" s="127">
        <v>15601945</v>
      </c>
      <c r="D82" s="128">
        <v>41236</v>
      </c>
      <c r="E82" s="127">
        <v>0.065</v>
      </c>
      <c r="F82" s="124" t="s">
        <v>207</v>
      </c>
      <c r="G82" s="129" t="s">
        <v>244</v>
      </c>
    </row>
    <row r="83" spans="1:7" s="140" customFormat="1" ht="18" customHeight="1">
      <c r="A83" s="139"/>
      <c r="B83" s="121">
        <v>41</v>
      </c>
      <c r="C83" s="127">
        <v>15602424</v>
      </c>
      <c r="D83" s="128">
        <v>41239</v>
      </c>
      <c r="E83" s="127">
        <v>11</v>
      </c>
      <c r="F83" s="124" t="s">
        <v>199</v>
      </c>
      <c r="G83" s="129" t="s">
        <v>245</v>
      </c>
    </row>
    <row r="84" spans="1:7" s="141" customFormat="1" ht="18" customHeight="1">
      <c r="A84" s="139"/>
      <c r="B84" s="121">
        <v>42</v>
      </c>
      <c r="C84" s="127">
        <v>15602825</v>
      </c>
      <c r="D84" s="128">
        <v>41239</v>
      </c>
      <c r="E84" s="127">
        <v>0.135</v>
      </c>
      <c r="F84" s="124" t="s">
        <v>199</v>
      </c>
      <c r="G84" s="129" t="s">
        <v>245</v>
      </c>
    </row>
    <row r="85" spans="1:7" s="141" customFormat="1" ht="18" customHeight="1">
      <c r="A85" s="139"/>
      <c r="B85" s="121">
        <v>43</v>
      </c>
      <c r="C85" s="127">
        <v>15603647</v>
      </c>
      <c r="D85" s="128">
        <v>41240</v>
      </c>
      <c r="E85" s="127">
        <v>1</v>
      </c>
      <c r="F85" s="124" t="s">
        <v>212</v>
      </c>
      <c r="G85" s="129" t="s">
        <v>246</v>
      </c>
    </row>
    <row r="86" spans="1:7" s="141" customFormat="1" ht="18" customHeight="1">
      <c r="A86" s="139"/>
      <c r="B86" s="121">
        <v>44</v>
      </c>
      <c r="C86" s="127">
        <v>15603648</v>
      </c>
      <c r="D86" s="128">
        <v>41240</v>
      </c>
      <c r="E86" s="127">
        <v>0.25</v>
      </c>
      <c r="F86" s="124" t="s">
        <v>212</v>
      </c>
      <c r="G86" s="129" t="s">
        <v>246</v>
      </c>
    </row>
    <row r="87" spans="1:7" s="141" customFormat="1" ht="18" customHeight="1">
      <c r="A87" s="139"/>
      <c r="B87" s="121">
        <v>45</v>
      </c>
      <c r="C87" s="127">
        <v>15603649</v>
      </c>
      <c r="D87" s="128">
        <v>41240</v>
      </c>
      <c r="E87" s="127">
        <v>1.5</v>
      </c>
      <c r="F87" s="124" t="s">
        <v>212</v>
      </c>
      <c r="G87" s="129" t="s">
        <v>246</v>
      </c>
    </row>
    <row r="88" spans="1:7" s="141" customFormat="1" ht="18" customHeight="1">
      <c r="A88" s="139"/>
      <c r="B88" s="121">
        <v>46</v>
      </c>
      <c r="C88" s="127">
        <v>15603660</v>
      </c>
      <c r="D88" s="128">
        <v>41240</v>
      </c>
      <c r="E88" s="127">
        <v>0.25</v>
      </c>
      <c r="F88" s="124" t="s">
        <v>212</v>
      </c>
      <c r="G88" s="129" t="s">
        <v>246</v>
      </c>
    </row>
    <row r="89" spans="1:7" s="31" customFormat="1" ht="45" customHeight="1">
      <c r="A89" s="174" t="s">
        <v>268</v>
      </c>
      <c r="B89" s="193">
        <v>1</v>
      </c>
      <c r="C89" s="194">
        <v>15590627</v>
      </c>
      <c r="D89" s="195">
        <v>41214</v>
      </c>
      <c r="E89" s="194">
        <v>630</v>
      </c>
      <c r="F89" s="196" t="s">
        <v>294</v>
      </c>
      <c r="G89" s="194" t="s">
        <v>296</v>
      </c>
    </row>
    <row r="90" spans="1:7" s="160" customFormat="1" ht="45" customHeight="1">
      <c r="A90" s="174" t="s">
        <v>268</v>
      </c>
      <c r="B90" s="193">
        <v>2</v>
      </c>
      <c r="C90" s="194">
        <v>15590648</v>
      </c>
      <c r="D90" s="195">
        <v>41214</v>
      </c>
      <c r="E90" s="194">
        <v>630</v>
      </c>
      <c r="F90" s="196" t="s">
        <v>294</v>
      </c>
      <c r="G90" s="194" t="s">
        <v>296</v>
      </c>
    </row>
    <row r="91" spans="1:7" s="160" customFormat="1" ht="45" customHeight="1">
      <c r="A91" s="174" t="s">
        <v>268</v>
      </c>
      <c r="B91" s="193">
        <v>3</v>
      </c>
      <c r="C91" s="194">
        <v>15590663</v>
      </c>
      <c r="D91" s="195">
        <v>41214</v>
      </c>
      <c r="E91" s="194">
        <v>630</v>
      </c>
      <c r="F91" s="196" t="s">
        <v>294</v>
      </c>
      <c r="G91" s="194" t="s">
        <v>296</v>
      </c>
    </row>
    <row r="92" spans="1:7" s="31" customFormat="1" ht="45" customHeight="1">
      <c r="A92" s="174" t="s">
        <v>268</v>
      </c>
      <c r="B92" s="193">
        <v>20</v>
      </c>
      <c r="C92" s="181">
        <v>15598554</v>
      </c>
      <c r="D92" s="197">
        <v>41232</v>
      </c>
      <c r="E92" s="181">
        <v>250</v>
      </c>
      <c r="F92" s="186" t="s">
        <v>294</v>
      </c>
      <c r="G92" s="181" t="s">
        <v>296</v>
      </c>
    </row>
    <row r="93" spans="1:7" s="31" customFormat="1" ht="45" customHeight="1">
      <c r="A93" s="174" t="s">
        <v>268</v>
      </c>
      <c r="B93" s="193">
        <v>21</v>
      </c>
      <c r="C93" s="181">
        <v>15598591</v>
      </c>
      <c r="D93" s="197">
        <v>41232</v>
      </c>
      <c r="E93" s="181">
        <v>250</v>
      </c>
      <c r="F93" s="186" t="s">
        <v>294</v>
      </c>
      <c r="G93" s="181" t="s">
        <v>296</v>
      </c>
    </row>
    <row r="94" spans="1:7" s="31" customFormat="1" ht="45" customHeight="1">
      <c r="A94" s="174" t="s">
        <v>268</v>
      </c>
      <c r="B94" s="193">
        <v>22</v>
      </c>
      <c r="C94" s="181">
        <v>15598613</v>
      </c>
      <c r="D94" s="197">
        <v>41232</v>
      </c>
      <c r="E94" s="181">
        <v>400</v>
      </c>
      <c r="F94" s="186" t="s">
        <v>294</v>
      </c>
      <c r="G94" s="181" t="s">
        <v>296</v>
      </c>
    </row>
    <row r="95" spans="1:7" s="31" customFormat="1" ht="45" customHeight="1">
      <c r="A95" s="174" t="s">
        <v>268</v>
      </c>
      <c r="B95" s="193">
        <v>30</v>
      </c>
      <c r="C95" s="181">
        <v>15603735</v>
      </c>
      <c r="D95" s="197">
        <v>41241</v>
      </c>
      <c r="E95" s="181">
        <v>630</v>
      </c>
      <c r="F95" s="186" t="s">
        <v>294</v>
      </c>
      <c r="G95" s="181" t="s">
        <v>296</v>
      </c>
    </row>
    <row r="96" spans="1:7" s="31" customFormat="1" ht="45" customHeight="1">
      <c r="A96" s="198" t="s">
        <v>268</v>
      </c>
      <c r="B96" s="193">
        <v>31</v>
      </c>
      <c r="C96" s="181">
        <v>15603782</v>
      </c>
      <c r="D96" s="197">
        <v>41241</v>
      </c>
      <c r="E96" s="181">
        <v>630</v>
      </c>
      <c r="F96" s="186" t="s">
        <v>294</v>
      </c>
      <c r="G96" s="181" t="s">
        <v>296</v>
      </c>
    </row>
    <row r="97" spans="1:7" s="16" customFormat="1" ht="45" customHeight="1">
      <c r="A97" s="174" t="s">
        <v>268</v>
      </c>
      <c r="B97" s="193">
        <v>32</v>
      </c>
      <c r="C97" s="181">
        <v>15603790</v>
      </c>
      <c r="D97" s="197">
        <v>41241</v>
      </c>
      <c r="E97" s="181">
        <v>630</v>
      </c>
      <c r="F97" s="186" t="s">
        <v>294</v>
      </c>
      <c r="G97" s="181" t="s">
        <v>296</v>
      </c>
    </row>
    <row r="98" spans="1:7" s="160" customFormat="1" ht="45" customHeight="1">
      <c r="A98" s="174" t="s">
        <v>268</v>
      </c>
      <c r="B98" s="193">
        <v>4</v>
      </c>
      <c r="C98" s="181">
        <v>15590761</v>
      </c>
      <c r="D98" s="197">
        <v>41214</v>
      </c>
      <c r="E98" s="181">
        <v>10</v>
      </c>
      <c r="F98" s="185" t="s">
        <v>290</v>
      </c>
      <c r="G98" s="181" t="s">
        <v>297</v>
      </c>
    </row>
    <row r="99" spans="1:7" s="160" customFormat="1" ht="45" customHeight="1">
      <c r="A99" s="174" t="s">
        <v>268</v>
      </c>
      <c r="B99" s="193">
        <v>12</v>
      </c>
      <c r="C99" s="181">
        <v>15596353</v>
      </c>
      <c r="D99" s="197">
        <v>41228</v>
      </c>
      <c r="E99" s="181">
        <v>33.6</v>
      </c>
      <c r="F99" s="185" t="s">
        <v>290</v>
      </c>
      <c r="G99" s="181" t="s">
        <v>298</v>
      </c>
    </row>
    <row r="100" spans="1:7" s="160" customFormat="1" ht="45" customHeight="1">
      <c r="A100" s="174" t="s">
        <v>268</v>
      </c>
      <c r="B100" s="193">
        <v>16</v>
      </c>
      <c r="C100" s="181">
        <v>15596950</v>
      </c>
      <c r="D100" s="197">
        <v>41228</v>
      </c>
      <c r="E100" s="181">
        <v>170</v>
      </c>
      <c r="F100" s="185" t="s">
        <v>290</v>
      </c>
      <c r="G100" s="181" t="s">
        <v>299</v>
      </c>
    </row>
    <row r="101" spans="1:7" s="31" customFormat="1" ht="45" customHeight="1">
      <c r="A101" s="174" t="s">
        <v>268</v>
      </c>
      <c r="B101" s="193">
        <v>33</v>
      </c>
      <c r="C101" s="181">
        <v>15604725</v>
      </c>
      <c r="D101" s="197">
        <v>41242</v>
      </c>
      <c r="E101" s="181">
        <v>10</v>
      </c>
      <c r="F101" s="185" t="s">
        <v>290</v>
      </c>
      <c r="G101" s="181" t="s">
        <v>300</v>
      </c>
    </row>
    <row r="102" spans="1:7" s="31" customFormat="1" ht="45" customHeight="1">
      <c r="A102" s="174" t="s">
        <v>268</v>
      </c>
      <c r="B102" s="193">
        <v>5</v>
      </c>
      <c r="C102" s="181">
        <v>15590818</v>
      </c>
      <c r="D102" s="197">
        <v>41214</v>
      </c>
      <c r="E102" s="181">
        <v>10</v>
      </c>
      <c r="F102" s="185" t="s">
        <v>293</v>
      </c>
      <c r="G102" s="181" t="s">
        <v>301</v>
      </c>
    </row>
    <row r="103" spans="1:7" s="31" customFormat="1" ht="45" customHeight="1">
      <c r="A103" s="174" t="s">
        <v>268</v>
      </c>
      <c r="B103" s="193">
        <v>35</v>
      </c>
      <c r="C103" s="181">
        <v>15604904</v>
      </c>
      <c r="D103" s="197">
        <v>41242</v>
      </c>
      <c r="E103" s="181">
        <v>15</v>
      </c>
      <c r="F103" s="186" t="s">
        <v>302</v>
      </c>
      <c r="G103" s="181" t="s">
        <v>303</v>
      </c>
    </row>
    <row r="104" spans="1:7" s="31" customFormat="1" ht="45" customHeight="1">
      <c r="A104" s="198" t="s">
        <v>268</v>
      </c>
      <c r="B104" s="193">
        <v>24</v>
      </c>
      <c r="C104" s="181">
        <v>15601789</v>
      </c>
      <c r="D104" s="197">
        <v>41236</v>
      </c>
      <c r="E104" s="181">
        <v>10</v>
      </c>
      <c r="F104" s="186" t="s">
        <v>304</v>
      </c>
      <c r="G104" s="181" t="s">
        <v>305</v>
      </c>
    </row>
    <row r="105" spans="1:7" s="31" customFormat="1" ht="45" customHeight="1">
      <c r="A105" s="174" t="s">
        <v>268</v>
      </c>
      <c r="B105" s="193">
        <v>25</v>
      </c>
      <c r="C105" s="181">
        <v>15601840</v>
      </c>
      <c r="D105" s="197">
        <v>41236</v>
      </c>
      <c r="E105" s="181">
        <v>15</v>
      </c>
      <c r="F105" s="186" t="s">
        <v>304</v>
      </c>
      <c r="G105" s="181" t="s">
        <v>306</v>
      </c>
    </row>
    <row r="106" spans="1:7" s="31" customFormat="1" ht="45" customHeight="1">
      <c r="A106" s="198" t="s">
        <v>268</v>
      </c>
      <c r="B106" s="193">
        <v>27</v>
      </c>
      <c r="C106" s="181">
        <v>15603391</v>
      </c>
      <c r="D106" s="197">
        <v>41240</v>
      </c>
      <c r="E106" s="181">
        <v>3</v>
      </c>
      <c r="F106" s="186" t="s">
        <v>304</v>
      </c>
      <c r="G106" s="181" t="s">
        <v>307</v>
      </c>
    </row>
    <row r="107" spans="1:7" s="31" customFormat="1" ht="45" customHeight="1">
      <c r="A107" s="174" t="s">
        <v>268</v>
      </c>
      <c r="B107" s="193">
        <v>23</v>
      </c>
      <c r="C107" s="181">
        <v>15601294</v>
      </c>
      <c r="D107" s="197">
        <v>41235</v>
      </c>
      <c r="E107" s="181">
        <v>656.3</v>
      </c>
      <c r="F107" s="186" t="s">
        <v>308</v>
      </c>
      <c r="G107" s="181" t="s">
        <v>309</v>
      </c>
    </row>
    <row r="108" spans="1:7" s="31" customFormat="1" ht="45" customHeight="1">
      <c r="A108" s="174" t="s">
        <v>268</v>
      </c>
      <c r="B108" s="193">
        <v>29</v>
      </c>
      <c r="C108" s="181">
        <v>15603713</v>
      </c>
      <c r="D108" s="197">
        <v>41241</v>
      </c>
      <c r="E108" s="181">
        <v>4700</v>
      </c>
      <c r="F108" s="186" t="s">
        <v>280</v>
      </c>
      <c r="G108" s="181" t="s">
        <v>310</v>
      </c>
    </row>
    <row r="109" spans="1:7" s="31" customFormat="1" ht="45" customHeight="1">
      <c r="A109" s="174" t="s">
        <v>268</v>
      </c>
      <c r="B109" s="193">
        <v>9</v>
      </c>
      <c r="C109" s="181">
        <v>15594097</v>
      </c>
      <c r="D109" s="197">
        <v>41222</v>
      </c>
      <c r="E109" s="181">
        <v>5</v>
      </c>
      <c r="F109" s="186" t="s">
        <v>269</v>
      </c>
      <c r="G109" s="181" t="s">
        <v>311</v>
      </c>
    </row>
    <row r="110" spans="1:7" s="31" customFormat="1" ht="45" customHeight="1">
      <c r="A110" s="174" t="s">
        <v>268</v>
      </c>
      <c r="B110" s="193">
        <v>10</v>
      </c>
      <c r="C110" s="181">
        <v>15595931</v>
      </c>
      <c r="D110" s="197">
        <v>41227</v>
      </c>
      <c r="E110" s="181">
        <v>4</v>
      </c>
      <c r="F110" s="186" t="s">
        <v>269</v>
      </c>
      <c r="G110" s="181" t="s">
        <v>312</v>
      </c>
    </row>
    <row r="111" spans="1:7" s="31" customFormat="1" ht="45" customHeight="1">
      <c r="A111" s="174" t="s">
        <v>268</v>
      </c>
      <c r="B111" s="193">
        <v>13</v>
      </c>
      <c r="C111" s="181">
        <v>15596394</v>
      </c>
      <c r="D111" s="197">
        <v>41227</v>
      </c>
      <c r="E111" s="181">
        <v>5</v>
      </c>
      <c r="F111" s="185" t="s">
        <v>269</v>
      </c>
      <c r="G111" s="181" t="s">
        <v>313</v>
      </c>
    </row>
    <row r="112" spans="1:7" s="31" customFormat="1" ht="45" customHeight="1">
      <c r="A112" s="174" t="s">
        <v>268</v>
      </c>
      <c r="B112" s="193">
        <v>14</v>
      </c>
      <c r="C112" s="181">
        <v>15596461</v>
      </c>
      <c r="D112" s="197">
        <v>41227</v>
      </c>
      <c r="E112" s="181">
        <v>7</v>
      </c>
      <c r="F112" s="185" t="s">
        <v>269</v>
      </c>
      <c r="G112" s="181" t="s">
        <v>314</v>
      </c>
    </row>
    <row r="113" spans="1:7" s="31" customFormat="1" ht="41.25" customHeight="1">
      <c r="A113" s="174" t="s">
        <v>268</v>
      </c>
      <c r="B113" s="193">
        <v>26</v>
      </c>
      <c r="C113" s="181">
        <v>15601902</v>
      </c>
      <c r="D113" s="197">
        <v>41236</v>
      </c>
      <c r="E113" s="181">
        <v>15</v>
      </c>
      <c r="F113" s="186" t="s">
        <v>269</v>
      </c>
      <c r="G113" s="181" t="s">
        <v>315</v>
      </c>
    </row>
    <row r="114" spans="1:7" s="31" customFormat="1" ht="51" customHeight="1">
      <c r="A114" s="174" t="s">
        <v>268</v>
      </c>
      <c r="B114" s="193">
        <v>18</v>
      </c>
      <c r="C114" s="181">
        <v>15597271</v>
      </c>
      <c r="D114" s="197">
        <v>41228</v>
      </c>
      <c r="E114" s="181">
        <v>15</v>
      </c>
      <c r="F114" s="186" t="s">
        <v>284</v>
      </c>
      <c r="G114" s="181" t="s">
        <v>316</v>
      </c>
    </row>
    <row r="115" spans="1:7" s="31" customFormat="1" ht="54.75" customHeight="1">
      <c r="A115" s="174" t="s">
        <v>268</v>
      </c>
      <c r="B115" s="193">
        <v>19</v>
      </c>
      <c r="C115" s="181">
        <v>15597879</v>
      </c>
      <c r="D115" s="197">
        <v>41229</v>
      </c>
      <c r="E115" s="181">
        <v>5</v>
      </c>
      <c r="F115" s="186" t="s">
        <v>317</v>
      </c>
      <c r="G115" s="181" t="s">
        <v>318</v>
      </c>
    </row>
    <row r="116" spans="1:7" s="31" customFormat="1" ht="47.25">
      <c r="A116" s="174" t="s">
        <v>268</v>
      </c>
      <c r="B116" s="193">
        <v>6</v>
      </c>
      <c r="C116" s="181">
        <v>15593708</v>
      </c>
      <c r="D116" s="197">
        <v>41222</v>
      </c>
      <c r="E116" s="181">
        <v>5</v>
      </c>
      <c r="F116" s="186" t="s">
        <v>285</v>
      </c>
      <c r="G116" s="181" t="s">
        <v>319</v>
      </c>
    </row>
    <row r="117" spans="1:7" s="31" customFormat="1" ht="55.5" customHeight="1">
      <c r="A117" s="174" t="s">
        <v>268</v>
      </c>
      <c r="B117" s="193">
        <v>11</v>
      </c>
      <c r="C117" s="199">
        <v>15596185</v>
      </c>
      <c r="D117" s="200">
        <v>41227</v>
      </c>
      <c r="E117" s="199">
        <v>40</v>
      </c>
      <c r="F117" s="201" t="s">
        <v>286</v>
      </c>
      <c r="G117" s="199" t="s">
        <v>320</v>
      </c>
    </row>
    <row r="118" spans="1:7" s="31" customFormat="1" ht="47.25" customHeight="1">
      <c r="A118" s="174" t="s">
        <v>268</v>
      </c>
      <c r="B118" s="193">
        <v>7</v>
      </c>
      <c r="C118" s="181">
        <v>15593796</v>
      </c>
      <c r="D118" s="197">
        <v>41222</v>
      </c>
      <c r="E118" s="181">
        <v>5</v>
      </c>
      <c r="F118" s="186" t="s">
        <v>271</v>
      </c>
      <c r="G118" s="181" t="s">
        <v>321</v>
      </c>
    </row>
    <row r="119" spans="1:7" s="31" customFormat="1" ht="47.25">
      <c r="A119" s="174" t="s">
        <v>268</v>
      </c>
      <c r="B119" s="193">
        <v>8</v>
      </c>
      <c r="C119" s="181">
        <v>15593946</v>
      </c>
      <c r="D119" s="197">
        <v>41222</v>
      </c>
      <c r="E119" s="181">
        <v>5</v>
      </c>
      <c r="F119" s="186" t="s">
        <v>271</v>
      </c>
      <c r="G119" s="181" t="s">
        <v>322</v>
      </c>
    </row>
    <row r="120" spans="1:7" s="31" customFormat="1" ht="47.25">
      <c r="A120" s="198" t="s">
        <v>268</v>
      </c>
      <c r="B120" s="193">
        <v>15</v>
      </c>
      <c r="C120" s="194">
        <v>15596837</v>
      </c>
      <c r="D120" s="195">
        <v>41228</v>
      </c>
      <c r="E120" s="194">
        <v>15</v>
      </c>
      <c r="F120" s="196" t="s">
        <v>271</v>
      </c>
      <c r="G120" s="194" t="s">
        <v>323</v>
      </c>
    </row>
    <row r="121" spans="1:7" s="31" customFormat="1" ht="47.25">
      <c r="A121" s="174" t="s">
        <v>268</v>
      </c>
      <c r="B121" s="193">
        <v>17</v>
      </c>
      <c r="C121" s="181">
        <v>15597245</v>
      </c>
      <c r="D121" s="197">
        <v>41228</v>
      </c>
      <c r="E121" s="181">
        <v>5</v>
      </c>
      <c r="F121" s="186" t="s">
        <v>271</v>
      </c>
      <c r="G121" s="181" t="s">
        <v>324</v>
      </c>
    </row>
    <row r="122" spans="1:7" s="31" customFormat="1" ht="47.25">
      <c r="A122" s="174" t="s">
        <v>268</v>
      </c>
      <c r="B122" s="193">
        <v>28</v>
      </c>
      <c r="C122" s="181">
        <v>15603401</v>
      </c>
      <c r="D122" s="197">
        <v>41240</v>
      </c>
      <c r="E122" s="181">
        <v>3</v>
      </c>
      <c r="F122" s="186" t="s">
        <v>271</v>
      </c>
      <c r="G122" s="181" t="s">
        <v>307</v>
      </c>
    </row>
    <row r="123" spans="1:7" s="31" customFormat="1" ht="47.25">
      <c r="A123" s="174" t="s">
        <v>268</v>
      </c>
      <c r="B123" s="193">
        <v>34</v>
      </c>
      <c r="C123" s="181">
        <v>15604808</v>
      </c>
      <c r="D123" s="197">
        <v>41242</v>
      </c>
      <c r="E123" s="181">
        <v>7</v>
      </c>
      <c r="F123" s="186" t="s">
        <v>271</v>
      </c>
      <c r="G123" s="181" t="s">
        <v>325</v>
      </c>
    </row>
    <row r="124" spans="1:7" s="31" customFormat="1" ht="47.25">
      <c r="A124" s="174" t="s">
        <v>268</v>
      </c>
      <c r="B124" s="193">
        <v>36</v>
      </c>
      <c r="C124" s="181">
        <v>15604950</v>
      </c>
      <c r="D124" s="197">
        <v>41242</v>
      </c>
      <c r="E124" s="181">
        <v>5</v>
      </c>
      <c r="F124" s="186" t="s">
        <v>271</v>
      </c>
      <c r="G124" s="181" t="s">
        <v>326</v>
      </c>
    </row>
    <row r="125" spans="1:7" s="31" customFormat="1" ht="18.75">
      <c r="A125" s="87" t="s">
        <v>34</v>
      </c>
      <c r="B125" s="245">
        <v>1</v>
      </c>
      <c r="C125" s="246">
        <v>15590548</v>
      </c>
      <c r="D125" s="247">
        <v>41214</v>
      </c>
      <c r="E125" s="248">
        <v>55</v>
      </c>
      <c r="F125" s="249" t="s">
        <v>391</v>
      </c>
      <c r="G125" s="185" t="s">
        <v>407</v>
      </c>
    </row>
    <row r="126" spans="1:7" s="31" customFormat="1" ht="18.75">
      <c r="A126" s="250" t="s">
        <v>34</v>
      </c>
      <c r="B126" s="245">
        <v>2</v>
      </c>
      <c r="C126" s="246">
        <v>15591581</v>
      </c>
      <c r="D126" s="247">
        <v>41219</v>
      </c>
      <c r="E126" s="248">
        <v>500</v>
      </c>
      <c r="F126" s="249" t="s">
        <v>392</v>
      </c>
      <c r="G126" s="185" t="s">
        <v>408</v>
      </c>
    </row>
    <row r="127" spans="1:7" s="31" customFormat="1" ht="18.75">
      <c r="A127" s="250" t="s">
        <v>34</v>
      </c>
      <c r="B127" s="245">
        <v>3</v>
      </c>
      <c r="C127" s="246">
        <v>15593005</v>
      </c>
      <c r="D127" s="247">
        <v>41221</v>
      </c>
      <c r="E127" s="248">
        <v>60</v>
      </c>
      <c r="F127" s="249" t="s">
        <v>393</v>
      </c>
      <c r="G127" s="185" t="s">
        <v>409</v>
      </c>
    </row>
    <row r="128" spans="1:7" s="31" customFormat="1" ht="37.5">
      <c r="A128" s="250" t="s">
        <v>34</v>
      </c>
      <c r="B128" s="245">
        <v>4</v>
      </c>
      <c r="C128" s="246">
        <v>15593831</v>
      </c>
      <c r="D128" s="247">
        <v>41222</v>
      </c>
      <c r="E128" s="248">
        <v>4</v>
      </c>
      <c r="F128" s="249" t="s">
        <v>404</v>
      </c>
      <c r="G128" s="185" t="s">
        <v>410</v>
      </c>
    </row>
    <row r="129" spans="1:7" s="31" customFormat="1" ht="18.75">
      <c r="A129" s="250" t="s">
        <v>34</v>
      </c>
      <c r="B129" s="245">
        <v>5</v>
      </c>
      <c r="C129" s="246">
        <v>15597442</v>
      </c>
      <c r="D129" s="247">
        <v>41229</v>
      </c>
      <c r="E129" s="248">
        <v>20</v>
      </c>
      <c r="F129" s="249" t="s">
        <v>394</v>
      </c>
      <c r="G129" s="185" t="s">
        <v>411</v>
      </c>
    </row>
    <row r="130" spans="1:7" s="31" customFormat="1" ht="18.75">
      <c r="A130" s="250" t="s">
        <v>34</v>
      </c>
      <c r="B130" s="245">
        <v>6</v>
      </c>
      <c r="C130" s="246">
        <v>15599452</v>
      </c>
      <c r="D130" s="247">
        <v>41233</v>
      </c>
      <c r="E130" s="248">
        <v>5</v>
      </c>
      <c r="F130" s="249" t="s">
        <v>395</v>
      </c>
      <c r="G130" s="185" t="s">
        <v>412</v>
      </c>
    </row>
    <row r="131" spans="1:7" s="31" customFormat="1" ht="18.75">
      <c r="A131" s="250" t="s">
        <v>34</v>
      </c>
      <c r="B131" s="245">
        <v>7</v>
      </c>
      <c r="C131" s="246">
        <v>15604180</v>
      </c>
      <c r="D131" s="247">
        <v>41241</v>
      </c>
      <c r="E131" s="251">
        <v>7.5</v>
      </c>
      <c r="F131" s="249" t="s">
        <v>396</v>
      </c>
      <c r="G131" s="185" t="s">
        <v>413</v>
      </c>
    </row>
    <row r="132" spans="1:7" s="31" customFormat="1" ht="18.75">
      <c r="A132" s="250" t="s">
        <v>34</v>
      </c>
      <c r="B132" s="245">
        <v>8</v>
      </c>
      <c r="C132" s="246">
        <v>15604366</v>
      </c>
      <c r="D132" s="247">
        <v>41242</v>
      </c>
      <c r="E132" s="248">
        <v>11.84</v>
      </c>
      <c r="F132" s="249" t="s">
        <v>394</v>
      </c>
      <c r="G132" s="185" t="s">
        <v>414</v>
      </c>
    </row>
    <row r="133" spans="1:8" s="31" customFormat="1" ht="39" customHeight="1">
      <c r="A133" s="174" t="s">
        <v>268</v>
      </c>
      <c r="B133" s="265">
        <v>1</v>
      </c>
      <c r="C133" s="180">
        <v>15592438</v>
      </c>
      <c r="D133" s="266">
        <v>41220</v>
      </c>
      <c r="E133" s="180">
        <v>5</v>
      </c>
      <c r="F133" s="263" t="s">
        <v>444</v>
      </c>
      <c r="G133" s="267" t="s">
        <v>445</v>
      </c>
      <c r="H133" s="268"/>
    </row>
    <row r="134" spans="1:7" s="269" customFormat="1" ht="29.25" customHeight="1">
      <c r="A134" s="174" t="s">
        <v>268</v>
      </c>
      <c r="B134" s="262">
        <v>2</v>
      </c>
      <c r="C134" s="180">
        <v>15592597</v>
      </c>
      <c r="D134" s="266">
        <v>41220</v>
      </c>
      <c r="E134" s="180">
        <v>15</v>
      </c>
      <c r="F134" s="263" t="s">
        <v>446</v>
      </c>
      <c r="G134" s="181" t="s">
        <v>447</v>
      </c>
    </row>
    <row r="135" spans="1:7" s="31" customFormat="1" ht="27.75" customHeight="1">
      <c r="A135" s="174" t="s">
        <v>268</v>
      </c>
      <c r="B135" s="265">
        <v>3</v>
      </c>
      <c r="C135" s="180">
        <v>15594122</v>
      </c>
      <c r="D135" s="266">
        <v>41222</v>
      </c>
      <c r="E135" s="180">
        <v>5</v>
      </c>
      <c r="F135" s="263" t="s">
        <v>444</v>
      </c>
      <c r="G135" s="267" t="s">
        <v>445</v>
      </c>
    </row>
    <row r="136" spans="1:7" s="31" customFormat="1" ht="38.25" customHeight="1">
      <c r="A136" s="174" t="s">
        <v>268</v>
      </c>
      <c r="B136" s="265">
        <v>4</v>
      </c>
      <c r="C136" s="142">
        <v>15599217</v>
      </c>
      <c r="D136" s="270" t="s">
        <v>448</v>
      </c>
      <c r="E136" s="180">
        <v>10.35</v>
      </c>
      <c r="F136" s="263" t="s">
        <v>446</v>
      </c>
      <c r="G136" s="267" t="s">
        <v>449</v>
      </c>
    </row>
    <row r="137" spans="1:8" s="25" customFormat="1" ht="16.5" thickBot="1">
      <c r="A137" s="110" t="s">
        <v>33</v>
      </c>
      <c r="B137" s="111">
        <f>SUM(B42)</f>
        <v>38</v>
      </c>
      <c r="C137" s="112"/>
      <c r="D137" s="113"/>
      <c r="E137" s="114">
        <f>SUM(E5:E42)</f>
        <v>858.7</v>
      </c>
      <c r="F137" s="113"/>
      <c r="G137" s="113"/>
      <c r="H137" s="42"/>
    </row>
    <row r="138" spans="3:8" s="25" customFormat="1" ht="18.75">
      <c r="C138" s="26"/>
      <c r="E138" s="29"/>
      <c r="H138" s="42"/>
    </row>
    <row r="139" spans="5:8" s="25" customFormat="1" ht="15">
      <c r="E139" s="29"/>
      <c r="H139" s="42"/>
    </row>
    <row r="140" spans="5:8" s="25" customFormat="1" ht="15">
      <c r="E140" s="29"/>
      <c r="H140" s="42"/>
    </row>
    <row r="141" spans="5:8" s="25" customFormat="1" ht="15">
      <c r="E141" s="29"/>
      <c r="H141" s="42"/>
    </row>
    <row r="142" spans="5:8" s="25" customFormat="1" ht="15">
      <c r="E142" s="29"/>
      <c r="H142" s="42"/>
    </row>
  </sheetData>
  <sheetProtection/>
  <autoFilter ref="A4:H13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12" sqref="H12"/>
    </sheetView>
  </sheetViews>
  <sheetFormatPr defaultColWidth="9.140625" defaultRowHeight="15.75" customHeight="1"/>
  <cols>
    <col min="1" max="1" width="19.00390625" style="0" customWidth="1"/>
    <col min="2" max="2" width="12.8515625" style="0" customWidth="1"/>
    <col min="3" max="3" width="14.57421875" style="22" customWidth="1"/>
    <col min="4" max="5" width="15.00390625" style="22" customWidth="1"/>
    <col min="6" max="6" width="13.421875" style="22" customWidth="1"/>
    <col min="7" max="7" width="13.140625" style="22" customWidth="1"/>
    <col min="8" max="8" width="44.140625" style="8" customWidth="1"/>
    <col min="9" max="9" width="36.8515625" style="0" hidden="1" customWidth="1"/>
  </cols>
  <sheetData>
    <row r="1" spans="1:9" ht="15.75" customHeight="1">
      <c r="A1" s="34"/>
      <c r="B1" s="1" t="s">
        <v>145</v>
      </c>
      <c r="C1" s="15"/>
      <c r="D1" s="21"/>
      <c r="E1" s="15"/>
      <c r="F1" s="15"/>
      <c r="G1" s="15"/>
      <c r="H1" s="3" t="s">
        <v>20</v>
      </c>
      <c r="I1" s="34"/>
    </row>
    <row r="2" spans="1:9" ht="15.7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5" t="s">
        <v>39</v>
      </c>
    </row>
    <row r="3" spans="1:9" ht="15.75" customHeight="1">
      <c r="A3" s="8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9"/>
    </row>
    <row r="4" spans="1:9" s="39" customFormat="1" ht="15.75" customHeight="1">
      <c r="A4" s="174" t="s">
        <v>268</v>
      </c>
      <c r="B4" s="18">
        <v>1</v>
      </c>
      <c r="C4" s="97">
        <v>40618571</v>
      </c>
      <c r="D4" s="19">
        <v>41215</v>
      </c>
      <c r="E4" s="20" t="s">
        <v>35</v>
      </c>
      <c r="F4" s="318">
        <v>15</v>
      </c>
      <c r="G4" s="319">
        <f>550/1.18</f>
        <v>466.10169491525426</v>
      </c>
      <c r="H4" s="97" t="s">
        <v>56</v>
      </c>
      <c r="I4" s="311" t="s">
        <v>142</v>
      </c>
    </row>
    <row r="5" spans="1:9" s="39" customFormat="1" ht="15.75" customHeight="1">
      <c r="A5" s="174" t="s">
        <v>268</v>
      </c>
      <c r="B5" s="18">
        <v>2</v>
      </c>
      <c r="C5" s="97">
        <v>40624594</v>
      </c>
      <c r="D5" s="19">
        <v>41222</v>
      </c>
      <c r="E5" s="20" t="s">
        <v>35</v>
      </c>
      <c r="F5" s="318">
        <v>15</v>
      </c>
      <c r="G5" s="319">
        <f>550/1.18</f>
        <v>466.10169491525426</v>
      </c>
      <c r="H5" s="97" t="s">
        <v>41</v>
      </c>
      <c r="I5" s="311" t="s">
        <v>143</v>
      </c>
    </row>
    <row r="6" spans="1:9" s="39" customFormat="1" ht="15.75" customHeight="1">
      <c r="A6" s="174" t="s">
        <v>268</v>
      </c>
      <c r="B6" s="18">
        <v>3</v>
      </c>
      <c r="C6" s="97">
        <v>40645145</v>
      </c>
      <c r="D6" s="320">
        <v>41215</v>
      </c>
      <c r="E6" s="20" t="s">
        <v>35</v>
      </c>
      <c r="F6" s="321">
        <v>15</v>
      </c>
      <c r="G6" s="319">
        <f aca="true" t="shared" si="0" ref="G6:G20">550/1.18</f>
        <v>466.10169491525426</v>
      </c>
      <c r="H6" s="97" t="s">
        <v>58</v>
      </c>
      <c r="I6" s="312" t="s">
        <v>62</v>
      </c>
    </row>
    <row r="7" spans="1:9" s="39" customFormat="1" ht="15.75" customHeight="1">
      <c r="A7" s="174" t="s">
        <v>268</v>
      </c>
      <c r="B7" s="18">
        <v>4</v>
      </c>
      <c r="C7" s="97">
        <v>40645044</v>
      </c>
      <c r="D7" s="320">
        <v>41215</v>
      </c>
      <c r="E7" s="20" t="s">
        <v>35</v>
      </c>
      <c r="F7" s="321">
        <v>5</v>
      </c>
      <c r="G7" s="319">
        <f t="shared" si="0"/>
        <v>466.10169491525426</v>
      </c>
      <c r="H7" s="97" t="s">
        <v>41</v>
      </c>
      <c r="I7" s="312" t="s">
        <v>63</v>
      </c>
    </row>
    <row r="8" spans="1:9" s="39" customFormat="1" ht="15.75" customHeight="1">
      <c r="A8" s="174" t="s">
        <v>268</v>
      </c>
      <c r="B8" s="18">
        <v>5</v>
      </c>
      <c r="C8" s="97">
        <v>40644815</v>
      </c>
      <c r="D8" s="19">
        <v>41219</v>
      </c>
      <c r="E8" s="20" t="s">
        <v>35</v>
      </c>
      <c r="F8" s="321">
        <v>15</v>
      </c>
      <c r="G8" s="319">
        <f t="shared" si="0"/>
        <v>466.10169491525426</v>
      </c>
      <c r="H8" s="97" t="s">
        <v>41</v>
      </c>
      <c r="I8" s="312" t="s">
        <v>64</v>
      </c>
    </row>
    <row r="9" spans="1:9" s="39" customFormat="1" ht="15.75" customHeight="1">
      <c r="A9" s="174" t="s">
        <v>268</v>
      </c>
      <c r="B9" s="18">
        <v>6</v>
      </c>
      <c r="C9" s="97">
        <v>40645571</v>
      </c>
      <c r="D9" s="19">
        <v>41215</v>
      </c>
      <c r="E9" s="20" t="s">
        <v>35</v>
      </c>
      <c r="F9" s="321">
        <v>5</v>
      </c>
      <c r="G9" s="319">
        <f t="shared" si="0"/>
        <v>466.10169491525426</v>
      </c>
      <c r="H9" s="97" t="s">
        <v>57</v>
      </c>
      <c r="I9" s="312" t="s">
        <v>65</v>
      </c>
    </row>
    <row r="10" spans="1:9" s="39" customFormat="1" ht="15.75" customHeight="1">
      <c r="A10" s="174" t="s">
        <v>268</v>
      </c>
      <c r="B10" s="18">
        <v>7</v>
      </c>
      <c r="C10" s="97">
        <v>40654375</v>
      </c>
      <c r="D10" s="19">
        <v>41219</v>
      </c>
      <c r="E10" s="20" t="s">
        <v>35</v>
      </c>
      <c r="F10" s="321">
        <v>5</v>
      </c>
      <c r="G10" s="319">
        <f t="shared" si="0"/>
        <v>466.10169491525426</v>
      </c>
      <c r="H10" s="97" t="s">
        <v>49</v>
      </c>
      <c r="I10" s="312" t="s">
        <v>66</v>
      </c>
    </row>
    <row r="11" spans="1:9" s="39" customFormat="1" ht="15.75" customHeight="1">
      <c r="A11" s="174" t="s">
        <v>268</v>
      </c>
      <c r="B11" s="18">
        <v>8</v>
      </c>
      <c r="C11" s="97">
        <v>40653563</v>
      </c>
      <c r="D11" s="19">
        <v>41215</v>
      </c>
      <c r="E11" s="20" t="s">
        <v>35</v>
      </c>
      <c r="F11" s="321">
        <v>10</v>
      </c>
      <c r="G11" s="319">
        <f t="shared" si="0"/>
        <v>466.10169491525426</v>
      </c>
      <c r="H11" s="97" t="s">
        <v>56</v>
      </c>
      <c r="I11" s="312" t="s">
        <v>67</v>
      </c>
    </row>
    <row r="12" spans="1:9" s="39" customFormat="1" ht="15.75" customHeight="1">
      <c r="A12" s="174" t="s">
        <v>268</v>
      </c>
      <c r="B12" s="18">
        <v>9</v>
      </c>
      <c r="C12" s="97">
        <v>40658391</v>
      </c>
      <c r="D12" s="19">
        <v>41228</v>
      </c>
      <c r="E12" s="20" t="s">
        <v>35</v>
      </c>
      <c r="F12" s="321">
        <v>15</v>
      </c>
      <c r="G12" s="319">
        <f t="shared" si="0"/>
        <v>466.10169491525426</v>
      </c>
      <c r="H12" s="97" t="s">
        <v>88</v>
      </c>
      <c r="I12" s="312" t="s">
        <v>68</v>
      </c>
    </row>
    <row r="13" spans="1:9" s="39" customFormat="1" ht="15.75" customHeight="1">
      <c r="A13" s="174" t="s">
        <v>268</v>
      </c>
      <c r="B13" s="18">
        <v>10</v>
      </c>
      <c r="C13" s="97">
        <v>40658395</v>
      </c>
      <c r="D13" s="320">
        <v>41227</v>
      </c>
      <c r="E13" s="20" t="s">
        <v>35</v>
      </c>
      <c r="F13" s="321">
        <v>5</v>
      </c>
      <c r="G13" s="319">
        <f t="shared" si="0"/>
        <v>466.10169491525426</v>
      </c>
      <c r="H13" s="97" t="s">
        <v>49</v>
      </c>
      <c r="I13" s="312" t="s">
        <v>69</v>
      </c>
    </row>
    <row r="14" spans="1:9" s="39" customFormat="1" ht="15.75" customHeight="1">
      <c r="A14" s="174" t="s">
        <v>268</v>
      </c>
      <c r="B14" s="18">
        <v>11</v>
      </c>
      <c r="C14" s="97">
        <v>40660238</v>
      </c>
      <c r="D14" s="19">
        <v>41232</v>
      </c>
      <c r="E14" s="20" t="s">
        <v>35</v>
      </c>
      <c r="F14" s="321">
        <v>5</v>
      </c>
      <c r="G14" s="319">
        <f t="shared" si="0"/>
        <v>466.10169491525426</v>
      </c>
      <c r="H14" s="20" t="s">
        <v>50</v>
      </c>
      <c r="I14" s="312" t="s">
        <v>70</v>
      </c>
    </row>
    <row r="15" spans="1:9" s="39" customFormat="1" ht="15.75" customHeight="1">
      <c r="A15" s="174" t="s">
        <v>268</v>
      </c>
      <c r="B15" s="18">
        <v>12</v>
      </c>
      <c r="C15" s="97">
        <v>40659064</v>
      </c>
      <c r="D15" s="320">
        <v>41229</v>
      </c>
      <c r="E15" s="20" t="s">
        <v>35</v>
      </c>
      <c r="F15" s="321">
        <v>10</v>
      </c>
      <c r="G15" s="319">
        <f t="shared" si="0"/>
        <v>466.10169491525426</v>
      </c>
      <c r="H15" s="97" t="s">
        <v>43</v>
      </c>
      <c r="I15" s="312" t="s">
        <v>71</v>
      </c>
    </row>
    <row r="16" spans="1:9" s="39" customFormat="1" ht="15.75" customHeight="1">
      <c r="A16" s="174" t="s">
        <v>268</v>
      </c>
      <c r="B16" s="18">
        <v>13</v>
      </c>
      <c r="C16" s="97">
        <v>40655356</v>
      </c>
      <c r="D16" s="320">
        <v>41221</v>
      </c>
      <c r="E16" s="20" t="s">
        <v>35</v>
      </c>
      <c r="F16" s="321">
        <v>15</v>
      </c>
      <c r="G16" s="319">
        <f t="shared" si="0"/>
        <v>466.10169491525426</v>
      </c>
      <c r="H16" s="20" t="s">
        <v>50</v>
      </c>
      <c r="I16" s="312" t="s">
        <v>72</v>
      </c>
    </row>
    <row r="17" spans="1:9" s="39" customFormat="1" ht="15.75" customHeight="1">
      <c r="A17" s="174" t="s">
        <v>268</v>
      </c>
      <c r="B17" s="18">
        <v>14</v>
      </c>
      <c r="C17" s="97">
        <v>40655407</v>
      </c>
      <c r="D17" s="320">
        <v>41221</v>
      </c>
      <c r="E17" s="20" t="s">
        <v>35</v>
      </c>
      <c r="F17" s="321">
        <v>5</v>
      </c>
      <c r="G17" s="319">
        <f t="shared" si="0"/>
        <v>466.10169491525426</v>
      </c>
      <c r="H17" s="97" t="s">
        <v>56</v>
      </c>
      <c r="I17" s="312" t="s">
        <v>73</v>
      </c>
    </row>
    <row r="18" spans="1:9" s="39" customFormat="1" ht="15.75" customHeight="1">
      <c r="A18" s="174" t="s">
        <v>268</v>
      </c>
      <c r="B18" s="18">
        <v>15</v>
      </c>
      <c r="C18" s="97">
        <v>40655347</v>
      </c>
      <c r="D18" s="320">
        <v>41232</v>
      </c>
      <c r="E18" s="20" t="s">
        <v>35</v>
      </c>
      <c r="F18" s="321">
        <v>6.3</v>
      </c>
      <c r="G18" s="319">
        <f t="shared" si="0"/>
        <v>466.10169491525426</v>
      </c>
      <c r="H18" s="97" t="s">
        <v>51</v>
      </c>
      <c r="I18" s="312" t="s">
        <v>74</v>
      </c>
    </row>
    <row r="19" spans="1:9" s="39" customFormat="1" ht="15.75" customHeight="1">
      <c r="A19" s="174" t="s">
        <v>268</v>
      </c>
      <c r="B19" s="18">
        <v>16</v>
      </c>
      <c r="C19" s="97">
        <v>40655399</v>
      </c>
      <c r="D19" s="320">
        <v>41222</v>
      </c>
      <c r="E19" s="20" t="s">
        <v>35</v>
      </c>
      <c r="F19" s="321">
        <v>10</v>
      </c>
      <c r="G19" s="319">
        <f t="shared" si="0"/>
        <v>466.10169491525426</v>
      </c>
      <c r="H19" s="97" t="s">
        <v>51</v>
      </c>
      <c r="I19" s="312" t="s">
        <v>75</v>
      </c>
    </row>
    <row r="20" spans="1:9" s="39" customFormat="1" ht="15.75" customHeight="1">
      <c r="A20" s="174" t="s">
        <v>268</v>
      </c>
      <c r="B20" s="18">
        <v>17</v>
      </c>
      <c r="C20" s="97">
        <v>40660419</v>
      </c>
      <c r="D20" s="320">
        <v>41233</v>
      </c>
      <c r="E20" s="20" t="s">
        <v>35</v>
      </c>
      <c r="F20" s="321">
        <v>15</v>
      </c>
      <c r="G20" s="319">
        <f t="shared" si="0"/>
        <v>466.10169491525426</v>
      </c>
      <c r="H20" s="97" t="s">
        <v>51</v>
      </c>
      <c r="I20" s="312" t="s">
        <v>76</v>
      </c>
    </row>
    <row r="21" spans="1:9" s="39" customFormat="1" ht="15.75" customHeight="1">
      <c r="A21" s="174" t="s">
        <v>268</v>
      </c>
      <c r="B21" s="18">
        <v>18</v>
      </c>
      <c r="C21" s="97">
        <v>40659266</v>
      </c>
      <c r="D21" s="19">
        <v>41236</v>
      </c>
      <c r="E21" s="20" t="s">
        <v>35</v>
      </c>
      <c r="F21" s="321">
        <v>15</v>
      </c>
      <c r="G21" s="319">
        <f>550/1.18</f>
        <v>466.10169491525426</v>
      </c>
      <c r="H21" s="97" t="s">
        <v>49</v>
      </c>
      <c r="I21" s="312" t="s">
        <v>98</v>
      </c>
    </row>
    <row r="22" spans="1:9" s="39" customFormat="1" ht="15.75" customHeight="1">
      <c r="A22" s="174" t="s">
        <v>268</v>
      </c>
      <c r="B22" s="18">
        <v>19</v>
      </c>
      <c r="C22" s="97">
        <v>40661175</v>
      </c>
      <c r="D22" s="320">
        <v>41232</v>
      </c>
      <c r="E22" s="20" t="s">
        <v>35</v>
      </c>
      <c r="F22" s="321">
        <v>10</v>
      </c>
      <c r="G22" s="319">
        <f>550/1.18</f>
        <v>466.10169491525426</v>
      </c>
      <c r="H22" s="97" t="s">
        <v>45</v>
      </c>
      <c r="I22" s="312" t="s">
        <v>99</v>
      </c>
    </row>
    <row r="23" spans="1:9" s="39" customFormat="1" ht="15.75" customHeight="1">
      <c r="A23" s="174" t="s">
        <v>268</v>
      </c>
      <c r="B23" s="18">
        <v>20</v>
      </c>
      <c r="C23" s="97">
        <v>40660484</v>
      </c>
      <c r="D23" s="320">
        <v>41232</v>
      </c>
      <c r="E23" s="20" t="s">
        <v>35</v>
      </c>
      <c r="F23" s="321">
        <v>15</v>
      </c>
      <c r="G23" s="319">
        <f aca="true" t="shared" si="1" ref="G23:G45">550/1.18</f>
        <v>466.10169491525426</v>
      </c>
      <c r="H23" s="97" t="s">
        <v>52</v>
      </c>
      <c r="I23" s="312" t="s">
        <v>100</v>
      </c>
    </row>
    <row r="24" spans="1:9" s="39" customFormat="1" ht="15.75" customHeight="1">
      <c r="A24" s="174" t="s">
        <v>268</v>
      </c>
      <c r="B24" s="18">
        <v>21</v>
      </c>
      <c r="C24" s="97">
        <v>40660426</v>
      </c>
      <c r="D24" s="19">
        <v>41243</v>
      </c>
      <c r="E24" s="20" t="s">
        <v>35</v>
      </c>
      <c r="F24" s="321">
        <v>15</v>
      </c>
      <c r="G24" s="319">
        <f t="shared" si="1"/>
        <v>466.10169491525426</v>
      </c>
      <c r="H24" s="20" t="s">
        <v>50</v>
      </c>
      <c r="I24" s="312" t="s">
        <v>101</v>
      </c>
    </row>
    <row r="25" spans="1:9" s="39" customFormat="1" ht="15.75" customHeight="1">
      <c r="A25" s="174" t="s">
        <v>268</v>
      </c>
      <c r="B25" s="18">
        <v>22</v>
      </c>
      <c r="C25" s="97">
        <v>40663414</v>
      </c>
      <c r="D25" s="19">
        <v>41239</v>
      </c>
      <c r="E25" s="20" t="s">
        <v>35</v>
      </c>
      <c r="F25" s="321">
        <v>5</v>
      </c>
      <c r="G25" s="319">
        <f t="shared" si="1"/>
        <v>466.10169491525426</v>
      </c>
      <c r="H25" s="97" t="s">
        <v>56</v>
      </c>
      <c r="I25" s="312" t="s">
        <v>102</v>
      </c>
    </row>
    <row r="26" spans="1:9" s="39" customFormat="1" ht="15.75" customHeight="1">
      <c r="A26" s="174" t="s">
        <v>268</v>
      </c>
      <c r="B26" s="18">
        <v>23</v>
      </c>
      <c r="C26" s="97">
        <v>40662161</v>
      </c>
      <c r="D26" s="19">
        <v>41239</v>
      </c>
      <c r="E26" s="20" t="s">
        <v>35</v>
      </c>
      <c r="F26" s="321">
        <v>10</v>
      </c>
      <c r="G26" s="319">
        <f t="shared" si="1"/>
        <v>466.10169491525426</v>
      </c>
      <c r="H26" s="20" t="s">
        <v>50</v>
      </c>
      <c r="I26" s="312" t="s">
        <v>103</v>
      </c>
    </row>
    <row r="27" spans="1:9" s="39" customFormat="1" ht="15.75" customHeight="1">
      <c r="A27" s="174" t="s">
        <v>268</v>
      </c>
      <c r="B27" s="18">
        <v>24</v>
      </c>
      <c r="C27" s="97">
        <v>40660753</v>
      </c>
      <c r="D27" s="19">
        <v>41234</v>
      </c>
      <c r="E27" s="20" t="s">
        <v>35</v>
      </c>
      <c r="F27" s="321">
        <v>6.3</v>
      </c>
      <c r="G27" s="319">
        <f t="shared" si="1"/>
        <v>466.10169491525426</v>
      </c>
      <c r="H27" s="97" t="s">
        <v>43</v>
      </c>
      <c r="I27" s="312" t="s">
        <v>105</v>
      </c>
    </row>
    <row r="28" spans="1:9" s="39" customFormat="1" ht="15.75" customHeight="1">
      <c r="A28" s="174" t="s">
        <v>268</v>
      </c>
      <c r="B28" s="18">
        <v>25</v>
      </c>
      <c r="C28" s="97">
        <v>40660752</v>
      </c>
      <c r="D28" s="19">
        <v>41234</v>
      </c>
      <c r="E28" s="20" t="s">
        <v>35</v>
      </c>
      <c r="F28" s="321">
        <v>6.3</v>
      </c>
      <c r="G28" s="319">
        <f t="shared" si="1"/>
        <v>466.10169491525426</v>
      </c>
      <c r="H28" s="97" t="s">
        <v>43</v>
      </c>
      <c r="I28" s="312" t="s">
        <v>105</v>
      </c>
    </row>
    <row r="29" spans="1:9" s="39" customFormat="1" ht="15.75" customHeight="1">
      <c r="A29" s="174" t="s">
        <v>268</v>
      </c>
      <c r="B29" s="18">
        <v>26</v>
      </c>
      <c r="C29" s="97">
        <v>40661629</v>
      </c>
      <c r="D29" s="19">
        <v>41243</v>
      </c>
      <c r="E29" s="20" t="s">
        <v>35</v>
      </c>
      <c r="F29" s="321">
        <v>6.3</v>
      </c>
      <c r="G29" s="319">
        <f t="shared" si="1"/>
        <v>466.10169491525426</v>
      </c>
      <c r="H29" s="97" t="s">
        <v>43</v>
      </c>
      <c r="I29" s="312" t="s">
        <v>106</v>
      </c>
    </row>
    <row r="30" spans="1:9" s="39" customFormat="1" ht="15.75" customHeight="1">
      <c r="A30" s="174" t="s">
        <v>268</v>
      </c>
      <c r="B30" s="18">
        <v>27</v>
      </c>
      <c r="C30" s="97">
        <v>40667050</v>
      </c>
      <c r="D30" s="19">
        <v>41243</v>
      </c>
      <c r="E30" s="20" t="s">
        <v>35</v>
      </c>
      <c r="F30" s="321">
        <v>15</v>
      </c>
      <c r="G30" s="319">
        <f t="shared" si="1"/>
        <v>466.10169491525426</v>
      </c>
      <c r="H30" s="97" t="s">
        <v>56</v>
      </c>
      <c r="I30" s="312" t="s">
        <v>110</v>
      </c>
    </row>
    <row r="31" spans="1:9" s="39" customFormat="1" ht="15.75" customHeight="1">
      <c r="A31" s="174" t="s">
        <v>268</v>
      </c>
      <c r="B31" s="18">
        <v>28</v>
      </c>
      <c r="C31" s="97">
        <v>40644547</v>
      </c>
      <c r="D31" s="19">
        <v>41214</v>
      </c>
      <c r="E31" s="20" t="s">
        <v>35</v>
      </c>
      <c r="F31" s="97">
        <v>15</v>
      </c>
      <c r="G31" s="319">
        <f>8250/1.18</f>
        <v>6991.525423728814</v>
      </c>
      <c r="H31" s="97" t="s">
        <v>49</v>
      </c>
      <c r="I31" s="313" t="s">
        <v>144</v>
      </c>
    </row>
    <row r="32" spans="1:9" s="39" customFormat="1" ht="15.75" customHeight="1">
      <c r="A32" s="174" t="s">
        <v>268</v>
      </c>
      <c r="B32" s="18">
        <v>29</v>
      </c>
      <c r="C32" s="97">
        <v>40646509</v>
      </c>
      <c r="D32" s="19">
        <v>41220</v>
      </c>
      <c r="E32" s="20" t="s">
        <v>35</v>
      </c>
      <c r="F32" s="97">
        <v>7.5</v>
      </c>
      <c r="G32" s="319">
        <f t="shared" si="1"/>
        <v>466.10169491525426</v>
      </c>
      <c r="H32" s="97" t="s">
        <v>48</v>
      </c>
      <c r="I32" s="313" t="s">
        <v>79</v>
      </c>
    </row>
    <row r="33" spans="1:9" s="39" customFormat="1" ht="15.75" customHeight="1">
      <c r="A33" s="174" t="s">
        <v>268</v>
      </c>
      <c r="B33" s="18">
        <v>30</v>
      </c>
      <c r="C33" s="97">
        <v>40646572</v>
      </c>
      <c r="D33" s="19">
        <v>41220</v>
      </c>
      <c r="E33" s="20" t="s">
        <v>35</v>
      </c>
      <c r="F33" s="97">
        <v>7.5</v>
      </c>
      <c r="G33" s="319">
        <f t="shared" si="1"/>
        <v>466.10169491525426</v>
      </c>
      <c r="H33" s="97" t="s">
        <v>48</v>
      </c>
      <c r="I33" s="313" t="s">
        <v>79</v>
      </c>
    </row>
    <row r="34" spans="1:9" s="39" customFormat="1" ht="15.75" customHeight="1">
      <c r="A34" s="174" t="s">
        <v>268</v>
      </c>
      <c r="B34" s="18">
        <v>31</v>
      </c>
      <c r="C34" s="97">
        <v>40646173</v>
      </c>
      <c r="D34" s="19">
        <v>41221</v>
      </c>
      <c r="E34" s="20" t="s">
        <v>35</v>
      </c>
      <c r="F34" s="97">
        <v>15</v>
      </c>
      <c r="G34" s="319">
        <f t="shared" si="1"/>
        <v>466.10169491525426</v>
      </c>
      <c r="H34" s="97" t="s">
        <v>58</v>
      </c>
      <c r="I34" s="313" t="s">
        <v>81</v>
      </c>
    </row>
    <row r="35" spans="1:9" s="39" customFormat="1" ht="15.75" customHeight="1">
      <c r="A35" s="174" t="s">
        <v>268</v>
      </c>
      <c r="B35" s="18">
        <v>32</v>
      </c>
      <c r="C35" s="97">
        <v>40649890</v>
      </c>
      <c r="D35" s="19">
        <v>41233</v>
      </c>
      <c r="E35" s="20" t="s">
        <v>35</v>
      </c>
      <c r="F35" s="97">
        <v>1.5</v>
      </c>
      <c r="G35" s="319">
        <f t="shared" si="1"/>
        <v>466.10169491525426</v>
      </c>
      <c r="H35" s="97" t="s">
        <v>54</v>
      </c>
      <c r="I35" s="313" t="s">
        <v>77</v>
      </c>
    </row>
    <row r="36" spans="1:9" s="39" customFormat="1" ht="15.75" customHeight="1">
      <c r="A36" s="174" t="s">
        <v>268</v>
      </c>
      <c r="B36" s="18">
        <v>33</v>
      </c>
      <c r="C36" s="97">
        <v>40649867</v>
      </c>
      <c r="D36" s="19">
        <v>41233</v>
      </c>
      <c r="E36" s="20" t="s">
        <v>35</v>
      </c>
      <c r="F36" s="97">
        <v>6</v>
      </c>
      <c r="G36" s="319">
        <f t="shared" si="1"/>
        <v>466.10169491525426</v>
      </c>
      <c r="H36" s="97" t="s">
        <v>54</v>
      </c>
      <c r="I36" s="313" t="s">
        <v>77</v>
      </c>
    </row>
    <row r="37" spans="1:9" s="39" customFormat="1" ht="15.75" customHeight="1">
      <c r="A37" s="174" t="s">
        <v>268</v>
      </c>
      <c r="B37" s="18">
        <v>34</v>
      </c>
      <c r="C37" s="97">
        <v>40648256</v>
      </c>
      <c r="D37" s="19">
        <v>41228</v>
      </c>
      <c r="E37" s="20" t="s">
        <v>35</v>
      </c>
      <c r="F37" s="97">
        <v>5.5</v>
      </c>
      <c r="G37" s="319">
        <f t="shared" si="1"/>
        <v>466.10169491525426</v>
      </c>
      <c r="H37" s="97" t="s">
        <v>48</v>
      </c>
      <c r="I37" s="313" t="s">
        <v>83</v>
      </c>
    </row>
    <row r="38" spans="1:9" s="39" customFormat="1" ht="15.75" customHeight="1">
      <c r="A38" s="174" t="s">
        <v>268</v>
      </c>
      <c r="B38" s="18">
        <v>35</v>
      </c>
      <c r="C38" s="97">
        <v>40647618</v>
      </c>
      <c r="D38" s="19">
        <v>41219</v>
      </c>
      <c r="E38" s="20" t="s">
        <v>35</v>
      </c>
      <c r="F38" s="97">
        <v>60</v>
      </c>
      <c r="G38" s="20">
        <f>63358.25/1.18</f>
        <v>53693.432203389835</v>
      </c>
      <c r="H38" s="97" t="s">
        <v>45</v>
      </c>
      <c r="I38" s="313" t="s">
        <v>84</v>
      </c>
    </row>
    <row r="39" spans="1:9" s="39" customFormat="1" ht="15.75" customHeight="1">
      <c r="A39" s="174" t="s">
        <v>268</v>
      </c>
      <c r="B39" s="18">
        <v>36</v>
      </c>
      <c r="C39" s="97">
        <v>40649046</v>
      </c>
      <c r="D39" s="19">
        <v>41222</v>
      </c>
      <c r="E39" s="20" t="s">
        <v>46</v>
      </c>
      <c r="F39" s="97">
        <v>340</v>
      </c>
      <c r="G39" s="319">
        <f>359030.09/1.18</f>
        <v>304262.78813559323</v>
      </c>
      <c r="H39" s="20" t="s">
        <v>50</v>
      </c>
      <c r="I39" s="313" t="s">
        <v>80</v>
      </c>
    </row>
    <row r="40" spans="1:9" s="39" customFormat="1" ht="15.75" customHeight="1">
      <c r="A40" s="174" t="s">
        <v>268</v>
      </c>
      <c r="B40" s="18">
        <v>37</v>
      </c>
      <c r="C40" s="20">
        <v>40652756</v>
      </c>
      <c r="D40" s="19">
        <v>41222</v>
      </c>
      <c r="E40" s="20" t="s">
        <v>46</v>
      </c>
      <c r="F40" s="20">
        <v>500</v>
      </c>
      <c r="G40" s="319">
        <f>527985.43/1.18</f>
        <v>447445.279661017</v>
      </c>
      <c r="H40" s="20" t="s">
        <v>50</v>
      </c>
      <c r="I40" s="313" t="s">
        <v>80</v>
      </c>
    </row>
    <row r="41" spans="1:9" s="39" customFormat="1" ht="15.75" customHeight="1">
      <c r="A41" s="174" t="s">
        <v>268</v>
      </c>
      <c r="B41" s="18">
        <v>38</v>
      </c>
      <c r="C41" s="97">
        <v>40658400</v>
      </c>
      <c r="D41" s="19">
        <v>41228</v>
      </c>
      <c r="E41" s="20" t="s">
        <v>35</v>
      </c>
      <c r="F41" s="97">
        <v>12</v>
      </c>
      <c r="G41" s="319">
        <f t="shared" si="1"/>
        <v>466.10169491525426</v>
      </c>
      <c r="H41" s="97" t="s">
        <v>48</v>
      </c>
      <c r="I41" s="313" t="s">
        <v>85</v>
      </c>
    </row>
    <row r="42" spans="1:9" s="39" customFormat="1" ht="15.75" customHeight="1">
      <c r="A42" s="174" t="s">
        <v>268</v>
      </c>
      <c r="B42" s="18">
        <v>39</v>
      </c>
      <c r="C42" s="97">
        <v>40658410</v>
      </c>
      <c r="D42" s="19">
        <v>41243</v>
      </c>
      <c r="E42" s="20" t="s">
        <v>46</v>
      </c>
      <c r="F42" s="97">
        <v>167</v>
      </c>
      <c r="G42" s="319">
        <f>847397.39/1.18</f>
        <v>718133.3813559322</v>
      </c>
      <c r="H42" s="97" t="s">
        <v>55</v>
      </c>
      <c r="I42" s="313" t="s">
        <v>86</v>
      </c>
    </row>
    <row r="43" spans="1:9" s="39" customFormat="1" ht="15.75" customHeight="1">
      <c r="A43" s="174" t="s">
        <v>268</v>
      </c>
      <c r="B43" s="18">
        <v>40</v>
      </c>
      <c r="C43" s="97">
        <v>40660253</v>
      </c>
      <c r="D43" s="19">
        <v>41233</v>
      </c>
      <c r="E43" s="20" t="s">
        <v>35</v>
      </c>
      <c r="F43" s="97">
        <v>0.75</v>
      </c>
      <c r="G43" s="319">
        <f t="shared" si="1"/>
        <v>466.10169491525426</v>
      </c>
      <c r="H43" s="97" t="s">
        <v>54</v>
      </c>
      <c r="I43" s="313" t="s">
        <v>77</v>
      </c>
    </row>
    <row r="44" spans="1:9" s="39" customFormat="1" ht="15.75" customHeight="1">
      <c r="A44" s="174" t="s">
        <v>268</v>
      </c>
      <c r="B44" s="18">
        <v>41</v>
      </c>
      <c r="C44" s="20">
        <v>40655796</v>
      </c>
      <c r="D44" s="19">
        <v>41233</v>
      </c>
      <c r="E44" s="20" t="s">
        <v>35</v>
      </c>
      <c r="F44" s="20">
        <v>15</v>
      </c>
      <c r="G44" s="319">
        <f t="shared" si="1"/>
        <v>466.10169491525426</v>
      </c>
      <c r="H44" s="20" t="s">
        <v>90</v>
      </c>
      <c r="I44" s="314" t="s">
        <v>87</v>
      </c>
    </row>
    <row r="45" spans="1:9" s="39" customFormat="1" ht="15.75" customHeight="1">
      <c r="A45" s="174" t="s">
        <v>268</v>
      </c>
      <c r="B45" s="18">
        <v>42</v>
      </c>
      <c r="C45" s="20">
        <v>40664090</v>
      </c>
      <c r="D45" s="19">
        <v>41241</v>
      </c>
      <c r="E45" s="20" t="s">
        <v>35</v>
      </c>
      <c r="F45" s="20">
        <v>5</v>
      </c>
      <c r="G45" s="319">
        <f t="shared" si="1"/>
        <v>466.10169491525426</v>
      </c>
      <c r="H45" s="20" t="s">
        <v>49</v>
      </c>
      <c r="I45" s="314" t="s">
        <v>126</v>
      </c>
    </row>
    <row r="46" spans="1:10" s="151" customFormat="1" ht="15.75" customHeight="1">
      <c r="A46" s="174" t="s">
        <v>268</v>
      </c>
      <c r="B46" s="18">
        <v>43</v>
      </c>
      <c r="C46" s="127">
        <v>40649191</v>
      </c>
      <c r="D46" s="128">
        <v>41226</v>
      </c>
      <c r="E46" s="178" t="s">
        <v>35</v>
      </c>
      <c r="F46" s="127">
        <v>0.315</v>
      </c>
      <c r="G46" s="304">
        <v>466.1</v>
      </c>
      <c r="H46" s="305" t="s">
        <v>199</v>
      </c>
      <c r="I46" s="315" t="s">
        <v>245</v>
      </c>
      <c r="J46" s="306"/>
    </row>
    <row r="47" spans="1:10" s="151" customFormat="1" ht="15.75" customHeight="1">
      <c r="A47" s="174" t="s">
        <v>268</v>
      </c>
      <c r="B47" s="18">
        <v>44</v>
      </c>
      <c r="C47" s="127">
        <v>40649195</v>
      </c>
      <c r="D47" s="128">
        <v>41226</v>
      </c>
      <c r="E47" s="178" t="s">
        <v>35</v>
      </c>
      <c r="F47" s="127">
        <v>0.36</v>
      </c>
      <c r="G47" s="304">
        <v>466.1</v>
      </c>
      <c r="H47" s="305" t="s">
        <v>199</v>
      </c>
      <c r="I47" s="315" t="s">
        <v>245</v>
      </c>
      <c r="J47" s="306"/>
    </row>
    <row r="48" spans="1:10" s="151" customFormat="1" ht="15.75" customHeight="1">
      <c r="A48" s="174" t="s">
        <v>268</v>
      </c>
      <c r="B48" s="18">
        <v>45</v>
      </c>
      <c r="C48" s="127">
        <v>40649204</v>
      </c>
      <c r="D48" s="128">
        <v>41226</v>
      </c>
      <c r="E48" s="178" t="s">
        <v>35</v>
      </c>
      <c r="F48" s="127">
        <v>0.36</v>
      </c>
      <c r="G48" s="304">
        <v>466.1</v>
      </c>
      <c r="H48" s="305" t="s">
        <v>199</v>
      </c>
      <c r="I48" s="315" t="s">
        <v>245</v>
      </c>
      <c r="J48" s="306"/>
    </row>
    <row r="49" spans="1:10" s="151" customFormat="1" ht="15.75" customHeight="1">
      <c r="A49" s="174" t="s">
        <v>268</v>
      </c>
      <c r="B49" s="18">
        <v>46</v>
      </c>
      <c r="C49" s="127">
        <v>40649213</v>
      </c>
      <c r="D49" s="128">
        <v>41226</v>
      </c>
      <c r="E49" s="178" t="s">
        <v>35</v>
      </c>
      <c r="F49" s="127">
        <v>0.315</v>
      </c>
      <c r="G49" s="304">
        <v>466.1</v>
      </c>
      <c r="H49" s="305" t="s">
        <v>199</v>
      </c>
      <c r="I49" s="315" t="s">
        <v>245</v>
      </c>
      <c r="J49" s="306"/>
    </row>
    <row r="50" spans="1:10" s="151" customFormat="1" ht="15.75" customHeight="1">
      <c r="A50" s="174" t="s">
        <v>268</v>
      </c>
      <c r="B50" s="18">
        <v>47</v>
      </c>
      <c r="C50" s="127">
        <v>40651454</v>
      </c>
      <c r="D50" s="307">
        <v>41227</v>
      </c>
      <c r="E50" s="178" t="s">
        <v>35</v>
      </c>
      <c r="F50" s="127">
        <v>1.5</v>
      </c>
      <c r="G50" s="304">
        <v>466.1</v>
      </c>
      <c r="H50" s="305" t="s">
        <v>209</v>
      </c>
      <c r="I50" s="315" t="s">
        <v>247</v>
      </c>
      <c r="J50" s="306"/>
    </row>
    <row r="51" spans="1:10" s="151" customFormat="1" ht="15.75" customHeight="1">
      <c r="A51" s="174" t="s">
        <v>268</v>
      </c>
      <c r="B51" s="18">
        <v>48</v>
      </c>
      <c r="C51" s="127">
        <v>40649230</v>
      </c>
      <c r="D51" s="128">
        <v>41227</v>
      </c>
      <c r="E51" s="178" t="s">
        <v>35</v>
      </c>
      <c r="F51" s="127">
        <v>1.25</v>
      </c>
      <c r="G51" s="304">
        <v>466.1</v>
      </c>
      <c r="H51" s="305" t="s">
        <v>209</v>
      </c>
      <c r="I51" s="315" t="s">
        <v>247</v>
      </c>
      <c r="J51" s="306"/>
    </row>
    <row r="52" spans="1:10" s="151" customFormat="1" ht="15.75" customHeight="1">
      <c r="A52" s="174" t="s">
        <v>268</v>
      </c>
      <c r="B52" s="18">
        <v>49</v>
      </c>
      <c r="C52" s="127">
        <v>40651467</v>
      </c>
      <c r="D52" s="128">
        <v>41227</v>
      </c>
      <c r="E52" s="178" t="s">
        <v>35</v>
      </c>
      <c r="F52" s="127">
        <v>0.25</v>
      </c>
      <c r="G52" s="304">
        <v>466.1</v>
      </c>
      <c r="H52" s="305" t="s">
        <v>205</v>
      </c>
      <c r="I52" s="315" t="s">
        <v>247</v>
      </c>
      <c r="J52" s="306"/>
    </row>
    <row r="53" spans="1:10" s="151" customFormat="1" ht="15.75" customHeight="1">
      <c r="A53" s="174" t="s">
        <v>268</v>
      </c>
      <c r="B53" s="18">
        <v>50</v>
      </c>
      <c r="C53" s="127">
        <v>40654284</v>
      </c>
      <c r="D53" s="128">
        <v>41227</v>
      </c>
      <c r="E53" s="178" t="s">
        <v>35</v>
      </c>
      <c r="F53" s="127">
        <v>0.25</v>
      </c>
      <c r="G53" s="304">
        <v>466.1</v>
      </c>
      <c r="H53" s="305" t="s">
        <v>209</v>
      </c>
      <c r="I53" s="315" t="s">
        <v>247</v>
      </c>
      <c r="J53" s="306"/>
    </row>
    <row r="54" spans="1:10" s="151" customFormat="1" ht="15.75" customHeight="1">
      <c r="A54" s="174" t="s">
        <v>268</v>
      </c>
      <c r="B54" s="18">
        <v>51</v>
      </c>
      <c r="C54" s="127">
        <v>40649224</v>
      </c>
      <c r="D54" s="128">
        <v>41227</v>
      </c>
      <c r="E54" s="178" t="s">
        <v>35</v>
      </c>
      <c r="F54" s="127">
        <v>0.5</v>
      </c>
      <c r="G54" s="304">
        <v>466.1</v>
      </c>
      <c r="H54" s="305" t="s">
        <v>209</v>
      </c>
      <c r="I54" s="315" t="s">
        <v>247</v>
      </c>
      <c r="J54" s="306"/>
    </row>
    <row r="55" spans="1:10" s="151" customFormat="1" ht="15.75" customHeight="1">
      <c r="A55" s="174" t="s">
        <v>268</v>
      </c>
      <c r="B55" s="18">
        <v>52</v>
      </c>
      <c r="C55" s="127">
        <v>40651488</v>
      </c>
      <c r="D55" s="128">
        <v>41227</v>
      </c>
      <c r="E55" s="178" t="s">
        <v>35</v>
      </c>
      <c r="F55" s="127">
        <v>0.75</v>
      </c>
      <c r="G55" s="304">
        <v>466.1</v>
      </c>
      <c r="H55" s="305" t="s">
        <v>205</v>
      </c>
      <c r="I55" s="315" t="s">
        <v>247</v>
      </c>
      <c r="J55" s="306"/>
    </row>
    <row r="56" spans="1:10" s="151" customFormat="1" ht="15.75" customHeight="1">
      <c r="A56" s="174" t="s">
        <v>268</v>
      </c>
      <c r="B56" s="18">
        <v>53</v>
      </c>
      <c r="C56" s="127">
        <v>40652325</v>
      </c>
      <c r="D56" s="128">
        <v>41225</v>
      </c>
      <c r="E56" s="178" t="s">
        <v>35</v>
      </c>
      <c r="F56" s="127">
        <v>0.09</v>
      </c>
      <c r="G56" s="304">
        <v>466.1</v>
      </c>
      <c r="H56" s="305" t="s">
        <v>206</v>
      </c>
      <c r="I56" s="315" t="s">
        <v>248</v>
      </c>
      <c r="J56" s="306"/>
    </row>
    <row r="57" spans="1:10" s="151" customFormat="1" ht="15.75" customHeight="1">
      <c r="A57" s="174" t="s">
        <v>268</v>
      </c>
      <c r="B57" s="18">
        <v>54</v>
      </c>
      <c r="C57" s="127">
        <v>40652331</v>
      </c>
      <c r="D57" s="307">
        <v>41234</v>
      </c>
      <c r="E57" s="178" t="s">
        <v>35</v>
      </c>
      <c r="F57" s="127">
        <v>0.135</v>
      </c>
      <c r="G57" s="304">
        <v>466.1</v>
      </c>
      <c r="H57" s="305" t="s">
        <v>206</v>
      </c>
      <c r="I57" s="315" t="s">
        <v>248</v>
      </c>
      <c r="J57" s="306"/>
    </row>
    <row r="58" spans="1:10" s="151" customFormat="1" ht="15.75" customHeight="1">
      <c r="A58" s="174" t="s">
        <v>268</v>
      </c>
      <c r="B58" s="18">
        <v>55</v>
      </c>
      <c r="C58" s="127">
        <v>40652333</v>
      </c>
      <c r="D58" s="307">
        <v>41234</v>
      </c>
      <c r="E58" s="178" t="s">
        <v>35</v>
      </c>
      <c r="F58" s="127">
        <v>0.315</v>
      </c>
      <c r="G58" s="304">
        <v>466.1</v>
      </c>
      <c r="H58" s="305" t="s">
        <v>206</v>
      </c>
      <c r="I58" s="315" t="s">
        <v>248</v>
      </c>
      <c r="J58" s="306"/>
    </row>
    <row r="59" spans="1:10" s="151" customFormat="1" ht="15.75" customHeight="1">
      <c r="A59" s="174" t="s">
        <v>268</v>
      </c>
      <c r="B59" s="18">
        <v>56</v>
      </c>
      <c r="C59" s="127">
        <v>40652337</v>
      </c>
      <c r="D59" s="128">
        <v>41225</v>
      </c>
      <c r="E59" s="178" t="s">
        <v>35</v>
      </c>
      <c r="F59" s="127">
        <v>0.045</v>
      </c>
      <c r="G59" s="304">
        <v>466.1</v>
      </c>
      <c r="H59" s="305" t="s">
        <v>206</v>
      </c>
      <c r="I59" s="315" t="s">
        <v>248</v>
      </c>
      <c r="J59" s="306"/>
    </row>
    <row r="60" spans="1:10" s="151" customFormat="1" ht="15.75" customHeight="1">
      <c r="A60" s="174" t="s">
        <v>268</v>
      </c>
      <c r="B60" s="18">
        <v>57</v>
      </c>
      <c r="C60" s="127">
        <v>40652344</v>
      </c>
      <c r="D60" s="128">
        <v>41233</v>
      </c>
      <c r="E60" s="178" t="s">
        <v>35</v>
      </c>
      <c r="F60" s="305">
        <v>1.25</v>
      </c>
      <c r="G60" s="304">
        <v>466.1</v>
      </c>
      <c r="H60" s="305" t="s">
        <v>249</v>
      </c>
      <c r="I60" s="315" t="s">
        <v>250</v>
      </c>
      <c r="J60" s="306"/>
    </row>
    <row r="61" spans="1:10" s="151" customFormat="1" ht="15.75" customHeight="1">
      <c r="A61" s="174" t="s">
        <v>268</v>
      </c>
      <c r="B61" s="18">
        <v>58</v>
      </c>
      <c r="C61" s="127">
        <v>40652499</v>
      </c>
      <c r="D61" s="307">
        <v>41219</v>
      </c>
      <c r="E61" s="178" t="s">
        <v>35</v>
      </c>
      <c r="F61" s="305">
        <v>15</v>
      </c>
      <c r="G61" s="304">
        <v>466.1</v>
      </c>
      <c r="H61" s="305" t="s">
        <v>224</v>
      </c>
      <c r="I61" s="315" t="s">
        <v>251</v>
      </c>
      <c r="J61" s="306"/>
    </row>
    <row r="62" spans="1:10" s="151" customFormat="1" ht="15.75" customHeight="1">
      <c r="A62" s="174" t="s">
        <v>268</v>
      </c>
      <c r="B62" s="18">
        <v>59</v>
      </c>
      <c r="C62" s="127">
        <v>40652384</v>
      </c>
      <c r="D62" s="128">
        <v>41233</v>
      </c>
      <c r="E62" s="178" t="s">
        <v>35</v>
      </c>
      <c r="F62" s="127">
        <v>1.25</v>
      </c>
      <c r="G62" s="304">
        <v>466.1</v>
      </c>
      <c r="H62" s="305" t="s">
        <v>249</v>
      </c>
      <c r="I62" s="315" t="s">
        <v>252</v>
      </c>
      <c r="J62" s="306"/>
    </row>
    <row r="63" spans="1:10" s="308" customFormat="1" ht="15.75" customHeight="1">
      <c r="A63" s="174" t="s">
        <v>268</v>
      </c>
      <c r="B63" s="18">
        <v>60</v>
      </c>
      <c r="C63" s="127">
        <v>40652385</v>
      </c>
      <c r="D63" s="128">
        <v>41233</v>
      </c>
      <c r="E63" s="178" t="s">
        <v>35</v>
      </c>
      <c r="F63" s="127">
        <v>1</v>
      </c>
      <c r="G63" s="304">
        <v>466.1</v>
      </c>
      <c r="H63" s="305" t="s">
        <v>249</v>
      </c>
      <c r="I63" s="315" t="s">
        <v>252</v>
      </c>
      <c r="J63" s="306"/>
    </row>
    <row r="64" spans="1:10" s="151" customFormat="1" ht="15.75" customHeight="1">
      <c r="A64" s="174" t="s">
        <v>268</v>
      </c>
      <c r="B64" s="18">
        <v>61</v>
      </c>
      <c r="C64" s="127">
        <v>40652386</v>
      </c>
      <c r="D64" s="128">
        <v>41233</v>
      </c>
      <c r="E64" s="178" t="s">
        <v>35</v>
      </c>
      <c r="F64" s="127">
        <v>1.25</v>
      </c>
      <c r="G64" s="304">
        <v>466.1</v>
      </c>
      <c r="H64" s="305" t="s">
        <v>249</v>
      </c>
      <c r="I64" s="315" t="s">
        <v>252</v>
      </c>
      <c r="J64" s="306"/>
    </row>
    <row r="65" spans="1:10" s="151" customFormat="1" ht="15.75" customHeight="1">
      <c r="A65" s="174" t="s">
        <v>268</v>
      </c>
      <c r="B65" s="18">
        <v>62</v>
      </c>
      <c r="C65" s="127">
        <v>40652387</v>
      </c>
      <c r="D65" s="128">
        <v>41233</v>
      </c>
      <c r="E65" s="178" t="s">
        <v>35</v>
      </c>
      <c r="F65" s="127">
        <v>0.5</v>
      </c>
      <c r="G65" s="304">
        <v>466.1</v>
      </c>
      <c r="H65" s="305" t="s">
        <v>249</v>
      </c>
      <c r="I65" s="315" t="s">
        <v>252</v>
      </c>
      <c r="J65" s="306"/>
    </row>
    <row r="66" spans="1:10" s="309" customFormat="1" ht="15.75" customHeight="1">
      <c r="A66" s="174" t="s">
        <v>268</v>
      </c>
      <c r="B66" s="18">
        <v>63</v>
      </c>
      <c r="C66" s="127">
        <v>40654431</v>
      </c>
      <c r="D66" s="128">
        <v>41233</v>
      </c>
      <c r="E66" s="178" t="s">
        <v>35</v>
      </c>
      <c r="F66" s="127">
        <v>0.09</v>
      </c>
      <c r="G66" s="304">
        <v>466.1</v>
      </c>
      <c r="H66" s="305" t="s">
        <v>201</v>
      </c>
      <c r="I66" s="315" t="s">
        <v>253</v>
      </c>
      <c r="J66" s="306"/>
    </row>
    <row r="67" spans="1:10" s="309" customFormat="1" ht="15.75" customHeight="1">
      <c r="A67" s="174" t="s">
        <v>268</v>
      </c>
      <c r="B67" s="18">
        <v>64</v>
      </c>
      <c r="C67" s="127">
        <v>40654435</v>
      </c>
      <c r="D67" s="307">
        <v>41233</v>
      </c>
      <c r="E67" s="178" t="s">
        <v>35</v>
      </c>
      <c r="F67" s="127">
        <v>0.045</v>
      </c>
      <c r="G67" s="304">
        <v>466.1</v>
      </c>
      <c r="H67" s="305" t="s">
        <v>201</v>
      </c>
      <c r="I67" s="315" t="s">
        <v>253</v>
      </c>
      <c r="J67" s="306"/>
    </row>
    <row r="68" spans="1:10" s="309" customFormat="1" ht="15.75" customHeight="1">
      <c r="A68" s="174" t="s">
        <v>268</v>
      </c>
      <c r="B68" s="18">
        <v>65</v>
      </c>
      <c r="C68" s="127">
        <v>40654443</v>
      </c>
      <c r="D68" s="128">
        <v>41233</v>
      </c>
      <c r="E68" s="178" t="s">
        <v>35</v>
      </c>
      <c r="F68" s="127">
        <v>0.135</v>
      </c>
      <c r="G68" s="304">
        <v>466.1</v>
      </c>
      <c r="H68" s="305" t="s">
        <v>201</v>
      </c>
      <c r="I68" s="315" t="s">
        <v>253</v>
      </c>
      <c r="J68" s="306"/>
    </row>
    <row r="69" spans="1:10" s="309" customFormat="1" ht="15.75" customHeight="1">
      <c r="A69" s="174" t="s">
        <v>268</v>
      </c>
      <c r="B69" s="18">
        <v>66</v>
      </c>
      <c r="C69" s="127">
        <v>40654449</v>
      </c>
      <c r="D69" s="128">
        <v>41233</v>
      </c>
      <c r="E69" s="178" t="s">
        <v>35</v>
      </c>
      <c r="F69" s="127">
        <v>0.045</v>
      </c>
      <c r="G69" s="304">
        <v>466.1</v>
      </c>
      <c r="H69" s="305" t="s">
        <v>201</v>
      </c>
      <c r="I69" s="315" t="s">
        <v>253</v>
      </c>
      <c r="J69" s="306"/>
    </row>
    <row r="70" spans="1:10" s="309" customFormat="1" ht="15.75" customHeight="1">
      <c r="A70" s="174" t="s">
        <v>268</v>
      </c>
      <c r="B70" s="18">
        <v>67</v>
      </c>
      <c r="C70" s="127">
        <v>40654784</v>
      </c>
      <c r="D70" s="128">
        <v>41233</v>
      </c>
      <c r="E70" s="178" t="s">
        <v>35</v>
      </c>
      <c r="F70" s="127">
        <v>0.135</v>
      </c>
      <c r="G70" s="304">
        <v>466.1</v>
      </c>
      <c r="H70" s="305" t="s">
        <v>201</v>
      </c>
      <c r="I70" s="315" t="s">
        <v>254</v>
      </c>
      <c r="J70" s="306"/>
    </row>
    <row r="71" spans="1:9" s="39" customFormat="1" ht="15.75" customHeight="1">
      <c r="A71" s="174" t="s">
        <v>268</v>
      </c>
      <c r="B71" s="18">
        <v>68</v>
      </c>
      <c r="C71" s="181">
        <v>40609740</v>
      </c>
      <c r="D71" s="205">
        <v>41214</v>
      </c>
      <c r="E71" s="203" t="s">
        <v>35</v>
      </c>
      <c r="F71" s="181">
        <v>50</v>
      </c>
      <c r="G71" s="249">
        <v>44744.53</v>
      </c>
      <c r="H71" s="249" t="s">
        <v>290</v>
      </c>
      <c r="I71" s="192" t="s">
        <v>299</v>
      </c>
    </row>
    <row r="72" spans="1:9" s="39" customFormat="1" ht="15.75" customHeight="1">
      <c r="A72" s="174" t="s">
        <v>268</v>
      </c>
      <c r="B72" s="18">
        <v>69</v>
      </c>
      <c r="C72" s="204">
        <v>40644742</v>
      </c>
      <c r="D72" s="205">
        <v>41220</v>
      </c>
      <c r="E72" s="203" t="s">
        <v>35</v>
      </c>
      <c r="F72" s="181">
        <v>7</v>
      </c>
      <c r="G72" s="249">
        <v>466.1</v>
      </c>
      <c r="H72" s="249" t="s">
        <v>290</v>
      </c>
      <c r="I72" s="192" t="s">
        <v>327</v>
      </c>
    </row>
    <row r="73" spans="1:9" s="39" customFormat="1" ht="15.75" customHeight="1">
      <c r="A73" s="174" t="s">
        <v>268</v>
      </c>
      <c r="B73" s="18">
        <v>70</v>
      </c>
      <c r="C73" s="204">
        <v>40652309</v>
      </c>
      <c r="D73" s="205">
        <v>41235</v>
      </c>
      <c r="E73" s="203" t="s">
        <v>35</v>
      </c>
      <c r="F73" s="181">
        <v>5</v>
      </c>
      <c r="G73" s="249">
        <v>466.1</v>
      </c>
      <c r="H73" s="249" t="s">
        <v>290</v>
      </c>
      <c r="I73" s="192" t="s">
        <v>328</v>
      </c>
    </row>
    <row r="74" spans="1:9" s="39" customFormat="1" ht="15.75" customHeight="1">
      <c r="A74" s="174" t="s">
        <v>268</v>
      </c>
      <c r="B74" s="18">
        <v>71</v>
      </c>
      <c r="C74" s="181">
        <v>40656457</v>
      </c>
      <c r="D74" s="205">
        <v>41234</v>
      </c>
      <c r="E74" s="203" t="s">
        <v>35</v>
      </c>
      <c r="F74" s="181">
        <v>10</v>
      </c>
      <c r="G74" s="249">
        <v>466.1</v>
      </c>
      <c r="H74" s="249" t="s">
        <v>290</v>
      </c>
      <c r="I74" s="192" t="s">
        <v>297</v>
      </c>
    </row>
    <row r="75" spans="1:9" s="39" customFormat="1" ht="15.75" customHeight="1">
      <c r="A75" s="174" t="s">
        <v>268</v>
      </c>
      <c r="B75" s="18">
        <v>72</v>
      </c>
      <c r="C75" s="181">
        <v>40663032</v>
      </c>
      <c r="D75" s="205">
        <v>41236</v>
      </c>
      <c r="E75" s="203" t="s">
        <v>35</v>
      </c>
      <c r="F75" s="181">
        <v>33.6</v>
      </c>
      <c r="G75" s="249">
        <v>30068.32</v>
      </c>
      <c r="H75" s="249" t="s">
        <v>290</v>
      </c>
      <c r="I75" s="192" t="s">
        <v>298</v>
      </c>
    </row>
    <row r="76" spans="1:9" s="39" customFormat="1" ht="15.75" customHeight="1">
      <c r="A76" s="174" t="s">
        <v>268</v>
      </c>
      <c r="B76" s="18">
        <v>73</v>
      </c>
      <c r="C76" s="204">
        <v>40648864</v>
      </c>
      <c r="D76" s="205">
        <v>41220</v>
      </c>
      <c r="E76" s="203" t="s">
        <v>35</v>
      </c>
      <c r="F76" s="181">
        <v>5</v>
      </c>
      <c r="G76" s="249">
        <v>466.1</v>
      </c>
      <c r="H76" s="249" t="s">
        <v>291</v>
      </c>
      <c r="I76" s="192" t="s">
        <v>329</v>
      </c>
    </row>
    <row r="77" spans="1:9" s="39" customFormat="1" ht="15.75" customHeight="1">
      <c r="A77" s="174" t="s">
        <v>268</v>
      </c>
      <c r="B77" s="18">
        <v>74</v>
      </c>
      <c r="C77" s="204">
        <v>40649798</v>
      </c>
      <c r="D77" s="205">
        <v>41235</v>
      </c>
      <c r="E77" s="203" t="s">
        <v>35</v>
      </c>
      <c r="F77" s="181">
        <v>5</v>
      </c>
      <c r="G77" s="249">
        <v>466.1</v>
      </c>
      <c r="H77" s="249" t="s">
        <v>330</v>
      </c>
      <c r="I77" s="192" t="s">
        <v>331</v>
      </c>
    </row>
    <row r="78" spans="1:9" s="39" customFormat="1" ht="15.75" customHeight="1">
      <c r="A78" s="174" t="s">
        <v>268</v>
      </c>
      <c r="B78" s="18">
        <v>75</v>
      </c>
      <c r="C78" s="204">
        <v>40645433</v>
      </c>
      <c r="D78" s="205">
        <v>41227</v>
      </c>
      <c r="E78" s="203" t="s">
        <v>35</v>
      </c>
      <c r="F78" s="181">
        <v>5</v>
      </c>
      <c r="G78" s="249">
        <v>466.1</v>
      </c>
      <c r="H78" s="249" t="s">
        <v>293</v>
      </c>
      <c r="I78" s="192" t="s">
        <v>332</v>
      </c>
    </row>
    <row r="79" spans="1:9" s="39" customFormat="1" ht="15.75" customHeight="1">
      <c r="A79" s="174" t="s">
        <v>268</v>
      </c>
      <c r="B79" s="18">
        <v>76</v>
      </c>
      <c r="C79" s="204">
        <v>40651722</v>
      </c>
      <c r="D79" s="205">
        <v>41233</v>
      </c>
      <c r="E79" s="203" t="s">
        <v>35</v>
      </c>
      <c r="F79" s="181">
        <v>5</v>
      </c>
      <c r="G79" s="249">
        <v>466.1</v>
      </c>
      <c r="H79" s="249" t="s">
        <v>293</v>
      </c>
      <c r="I79" s="192" t="s">
        <v>333</v>
      </c>
    </row>
    <row r="80" spans="1:9" s="39" customFormat="1" ht="15.75" customHeight="1">
      <c r="A80" s="174" t="s">
        <v>268</v>
      </c>
      <c r="B80" s="18">
        <v>77</v>
      </c>
      <c r="C80" s="181">
        <v>40652936</v>
      </c>
      <c r="D80" s="205">
        <v>41236</v>
      </c>
      <c r="E80" s="203" t="s">
        <v>35</v>
      </c>
      <c r="F80" s="181">
        <v>5</v>
      </c>
      <c r="G80" s="249">
        <v>466.1</v>
      </c>
      <c r="H80" s="249" t="s">
        <v>293</v>
      </c>
      <c r="I80" s="192" t="s">
        <v>334</v>
      </c>
    </row>
    <row r="81" spans="1:9" s="39" customFormat="1" ht="15.75" customHeight="1">
      <c r="A81" s="174" t="s">
        <v>268</v>
      </c>
      <c r="B81" s="18">
        <v>78</v>
      </c>
      <c r="C81" s="181">
        <v>40656520</v>
      </c>
      <c r="D81" s="205">
        <v>41241</v>
      </c>
      <c r="E81" s="203" t="s">
        <v>35</v>
      </c>
      <c r="F81" s="181">
        <v>10</v>
      </c>
      <c r="G81" s="249">
        <v>466.1</v>
      </c>
      <c r="H81" s="249" t="s">
        <v>293</v>
      </c>
      <c r="I81" s="192" t="s">
        <v>301</v>
      </c>
    </row>
    <row r="82" spans="1:9" s="39" customFormat="1" ht="15.75" customHeight="1">
      <c r="A82" s="174" t="s">
        <v>268</v>
      </c>
      <c r="B82" s="18">
        <v>79</v>
      </c>
      <c r="C82" s="211">
        <v>40632476</v>
      </c>
      <c r="D82" s="205">
        <v>41222</v>
      </c>
      <c r="E82" s="203" t="s">
        <v>35</v>
      </c>
      <c r="F82" s="181">
        <v>12</v>
      </c>
      <c r="G82" s="249">
        <v>466.1</v>
      </c>
      <c r="H82" s="249" t="s">
        <v>295</v>
      </c>
      <c r="I82" s="192" t="s">
        <v>335</v>
      </c>
    </row>
    <row r="83" spans="1:9" s="39" customFormat="1" ht="15.75" customHeight="1">
      <c r="A83" s="174" t="s">
        <v>268</v>
      </c>
      <c r="B83" s="18">
        <v>82</v>
      </c>
      <c r="C83" s="204">
        <v>40641932</v>
      </c>
      <c r="D83" s="205">
        <v>41215</v>
      </c>
      <c r="E83" s="203" t="s">
        <v>35</v>
      </c>
      <c r="F83" s="181">
        <v>5</v>
      </c>
      <c r="G83" s="249">
        <v>466.1</v>
      </c>
      <c r="H83" s="249" t="s">
        <v>336</v>
      </c>
      <c r="I83" s="192" t="s">
        <v>337</v>
      </c>
    </row>
    <row r="84" spans="1:9" s="39" customFormat="1" ht="15.75" customHeight="1">
      <c r="A84" s="174" t="s">
        <v>268</v>
      </c>
      <c r="B84" s="18">
        <v>83</v>
      </c>
      <c r="C84" s="204">
        <v>40643325</v>
      </c>
      <c r="D84" s="205">
        <v>41215</v>
      </c>
      <c r="E84" s="203" t="s">
        <v>35</v>
      </c>
      <c r="F84" s="181">
        <v>15</v>
      </c>
      <c r="G84" s="249">
        <v>466.1</v>
      </c>
      <c r="H84" s="249" t="s">
        <v>336</v>
      </c>
      <c r="I84" s="192" t="s">
        <v>338</v>
      </c>
    </row>
    <row r="85" spans="1:9" s="39" customFormat="1" ht="15.75" customHeight="1">
      <c r="A85" s="174" t="s">
        <v>268</v>
      </c>
      <c r="B85" s="18">
        <v>84</v>
      </c>
      <c r="C85" s="204">
        <v>40643841</v>
      </c>
      <c r="D85" s="205">
        <v>41222</v>
      </c>
      <c r="E85" s="203" t="s">
        <v>35</v>
      </c>
      <c r="F85" s="181">
        <v>5</v>
      </c>
      <c r="G85" s="249">
        <v>466.1</v>
      </c>
      <c r="H85" s="249" t="s">
        <v>336</v>
      </c>
      <c r="I85" s="192" t="s">
        <v>339</v>
      </c>
    </row>
    <row r="86" spans="1:9" s="39" customFormat="1" ht="15.75" customHeight="1">
      <c r="A86" s="174" t="s">
        <v>268</v>
      </c>
      <c r="B86" s="18">
        <v>85</v>
      </c>
      <c r="C86" s="181">
        <v>40654914</v>
      </c>
      <c r="D86" s="205">
        <v>41236</v>
      </c>
      <c r="E86" s="203" t="s">
        <v>35</v>
      </c>
      <c r="F86" s="181">
        <v>5</v>
      </c>
      <c r="G86" s="249">
        <v>466.1</v>
      </c>
      <c r="H86" s="249" t="s">
        <v>340</v>
      </c>
      <c r="I86" s="192" t="s">
        <v>341</v>
      </c>
    </row>
    <row r="87" spans="1:9" s="39" customFormat="1" ht="15.75" customHeight="1">
      <c r="A87" s="174" t="s">
        <v>268</v>
      </c>
      <c r="B87" s="18">
        <v>86</v>
      </c>
      <c r="C87" s="204">
        <v>40651900</v>
      </c>
      <c r="D87" s="205">
        <v>41234</v>
      </c>
      <c r="E87" s="203" t="s">
        <v>35</v>
      </c>
      <c r="F87" s="181">
        <v>5</v>
      </c>
      <c r="G87" s="249">
        <v>466.1</v>
      </c>
      <c r="H87" s="249" t="s">
        <v>342</v>
      </c>
      <c r="I87" s="192" t="s">
        <v>343</v>
      </c>
    </row>
    <row r="88" spans="1:9" s="39" customFormat="1" ht="15.75" customHeight="1">
      <c r="A88" s="174" t="s">
        <v>268</v>
      </c>
      <c r="B88" s="18">
        <v>87</v>
      </c>
      <c r="C88" s="211">
        <v>40632679</v>
      </c>
      <c r="D88" s="205">
        <v>41220</v>
      </c>
      <c r="E88" s="203" t="s">
        <v>35</v>
      </c>
      <c r="F88" s="181">
        <v>15</v>
      </c>
      <c r="G88" s="249">
        <v>466.1</v>
      </c>
      <c r="H88" s="249" t="s">
        <v>269</v>
      </c>
      <c r="I88" s="192" t="s">
        <v>344</v>
      </c>
    </row>
    <row r="89" spans="1:9" s="39" customFormat="1" ht="15.75" customHeight="1">
      <c r="A89" s="174" t="s">
        <v>268</v>
      </c>
      <c r="B89" s="18">
        <v>88</v>
      </c>
      <c r="C89" s="211">
        <v>40633131</v>
      </c>
      <c r="D89" s="205">
        <v>41220</v>
      </c>
      <c r="E89" s="203" t="s">
        <v>35</v>
      </c>
      <c r="F89" s="181">
        <v>15</v>
      </c>
      <c r="G89" s="249">
        <v>466.1</v>
      </c>
      <c r="H89" s="249" t="s">
        <v>269</v>
      </c>
      <c r="I89" s="192" t="s">
        <v>345</v>
      </c>
    </row>
    <row r="90" spans="1:9" s="39" customFormat="1" ht="15.75" customHeight="1">
      <c r="A90" s="174" t="s">
        <v>268</v>
      </c>
      <c r="B90" s="18">
        <v>89</v>
      </c>
      <c r="C90" s="204">
        <v>40648650</v>
      </c>
      <c r="D90" s="205">
        <v>41222</v>
      </c>
      <c r="E90" s="203" t="s">
        <v>35</v>
      </c>
      <c r="F90" s="181">
        <v>5</v>
      </c>
      <c r="G90" s="249">
        <v>466.1</v>
      </c>
      <c r="H90" s="249" t="s">
        <v>269</v>
      </c>
      <c r="I90" s="192" t="s">
        <v>346</v>
      </c>
    </row>
    <row r="91" spans="1:9" s="39" customFormat="1" ht="15.75" customHeight="1">
      <c r="A91" s="174" t="s">
        <v>268</v>
      </c>
      <c r="B91" s="18">
        <v>90</v>
      </c>
      <c r="C91" s="204">
        <v>40649897</v>
      </c>
      <c r="D91" s="205">
        <v>41233</v>
      </c>
      <c r="E91" s="203" t="s">
        <v>35</v>
      </c>
      <c r="F91" s="181">
        <v>5</v>
      </c>
      <c r="G91" s="249">
        <v>466.1</v>
      </c>
      <c r="H91" s="249" t="s">
        <v>269</v>
      </c>
      <c r="I91" s="192" t="s">
        <v>347</v>
      </c>
    </row>
    <row r="92" spans="1:9" s="39" customFormat="1" ht="15.75" customHeight="1">
      <c r="A92" s="174" t="s">
        <v>268</v>
      </c>
      <c r="B92" s="18">
        <v>91</v>
      </c>
      <c r="C92" s="204">
        <v>40652084</v>
      </c>
      <c r="D92" s="205">
        <v>41235</v>
      </c>
      <c r="E92" s="203" t="s">
        <v>35</v>
      </c>
      <c r="F92" s="181">
        <v>10</v>
      </c>
      <c r="G92" s="249">
        <v>466.1</v>
      </c>
      <c r="H92" s="249" t="s">
        <v>269</v>
      </c>
      <c r="I92" s="192" t="s">
        <v>348</v>
      </c>
    </row>
    <row r="93" spans="1:9" s="39" customFormat="1" ht="15.75" customHeight="1">
      <c r="A93" s="174" t="s">
        <v>268</v>
      </c>
      <c r="B93" s="18">
        <v>92</v>
      </c>
      <c r="C93" s="204">
        <v>40652147</v>
      </c>
      <c r="D93" s="205">
        <v>41235</v>
      </c>
      <c r="E93" s="203" t="s">
        <v>35</v>
      </c>
      <c r="F93" s="181">
        <v>15</v>
      </c>
      <c r="G93" s="249">
        <v>466.1</v>
      </c>
      <c r="H93" s="249" t="s">
        <v>269</v>
      </c>
      <c r="I93" s="192" t="s">
        <v>348</v>
      </c>
    </row>
    <row r="94" spans="1:9" s="39" customFormat="1" ht="15.75" customHeight="1">
      <c r="A94" s="174" t="s">
        <v>268</v>
      </c>
      <c r="B94" s="18">
        <v>93</v>
      </c>
      <c r="C94" s="204">
        <v>40652273</v>
      </c>
      <c r="D94" s="205">
        <v>41235</v>
      </c>
      <c r="E94" s="203" t="s">
        <v>35</v>
      </c>
      <c r="F94" s="181">
        <v>15</v>
      </c>
      <c r="G94" s="249">
        <v>466.1</v>
      </c>
      <c r="H94" s="249" t="s">
        <v>269</v>
      </c>
      <c r="I94" s="192" t="s">
        <v>349</v>
      </c>
    </row>
    <row r="95" spans="1:9" s="39" customFormat="1" ht="15.75" customHeight="1">
      <c r="A95" s="174" t="s">
        <v>268</v>
      </c>
      <c r="B95" s="18">
        <v>94</v>
      </c>
      <c r="C95" s="211">
        <v>40630506</v>
      </c>
      <c r="D95" s="205">
        <v>41241</v>
      </c>
      <c r="E95" s="203" t="s">
        <v>35</v>
      </c>
      <c r="F95" s="181">
        <v>5</v>
      </c>
      <c r="G95" s="249">
        <v>466.1</v>
      </c>
      <c r="H95" s="249" t="s">
        <v>273</v>
      </c>
      <c r="I95" s="192" t="s">
        <v>350</v>
      </c>
    </row>
    <row r="96" spans="1:9" s="39" customFormat="1" ht="15.75" customHeight="1">
      <c r="A96" s="174" t="s">
        <v>268</v>
      </c>
      <c r="B96" s="18">
        <v>95</v>
      </c>
      <c r="C96" s="204">
        <v>40642300</v>
      </c>
      <c r="D96" s="205">
        <v>41214</v>
      </c>
      <c r="E96" s="203" t="s">
        <v>35</v>
      </c>
      <c r="F96" s="181">
        <v>80</v>
      </c>
      <c r="G96" s="249">
        <v>205307.06</v>
      </c>
      <c r="H96" s="249" t="s">
        <v>277</v>
      </c>
      <c r="I96" s="192" t="s">
        <v>351</v>
      </c>
    </row>
    <row r="97" spans="1:9" s="39" customFormat="1" ht="15.75" customHeight="1">
      <c r="A97" s="174" t="s">
        <v>268</v>
      </c>
      <c r="B97" s="18">
        <v>96</v>
      </c>
      <c r="C97" s="204">
        <v>40652767</v>
      </c>
      <c r="D97" s="205">
        <v>41234</v>
      </c>
      <c r="E97" s="203" t="s">
        <v>35</v>
      </c>
      <c r="F97" s="181">
        <v>5</v>
      </c>
      <c r="G97" s="249">
        <v>466.1</v>
      </c>
      <c r="H97" s="249" t="s">
        <v>277</v>
      </c>
      <c r="I97" s="192" t="s">
        <v>352</v>
      </c>
    </row>
    <row r="98" spans="1:9" s="39" customFormat="1" ht="15.75" customHeight="1">
      <c r="A98" s="174" t="s">
        <v>268</v>
      </c>
      <c r="B98" s="18">
        <v>97</v>
      </c>
      <c r="C98" s="181">
        <v>40659422</v>
      </c>
      <c r="D98" s="205">
        <v>41241</v>
      </c>
      <c r="E98" s="203" t="s">
        <v>35</v>
      </c>
      <c r="F98" s="181">
        <v>5</v>
      </c>
      <c r="G98" s="249">
        <v>466.1</v>
      </c>
      <c r="H98" s="249" t="s">
        <v>285</v>
      </c>
      <c r="I98" s="192" t="s">
        <v>319</v>
      </c>
    </row>
    <row r="99" spans="1:9" s="39" customFormat="1" ht="15.75" customHeight="1">
      <c r="A99" s="174" t="s">
        <v>268</v>
      </c>
      <c r="B99" s="18">
        <v>98</v>
      </c>
      <c r="C99" s="181">
        <v>40659517</v>
      </c>
      <c r="D99" s="205">
        <v>41242</v>
      </c>
      <c r="E99" s="203" t="s">
        <v>35</v>
      </c>
      <c r="F99" s="181">
        <v>5</v>
      </c>
      <c r="G99" s="249">
        <v>466.1</v>
      </c>
      <c r="H99" s="249" t="s">
        <v>271</v>
      </c>
      <c r="I99" s="192" t="s">
        <v>321</v>
      </c>
    </row>
    <row r="100" spans="1:9" s="16" customFormat="1" ht="15.75" customHeight="1">
      <c r="A100" s="174" t="s">
        <v>268</v>
      </c>
      <c r="B100" s="18">
        <v>99</v>
      </c>
      <c r="C100" s="181">
        <v>40659661</v>
      </c>
      <c r="D100" s="205">
        <v>41241</v>
      </c>
      <c r="E100" s="203" t="s">
        <v>35</v>
      </c>
      <c r="F100" s="181">
        <v>5</v>
      </c>
      <c r="G100" s="249">
        <v>466.1</v>
      </c>
      <c r="H100" s="249" t="s">
        <v>271</v>
      </c>
      <c r="I100" s="192" t="s">
        <v>322</v>
      </c>
    </row>
    <row r="101" spans="1:9" s="16" customFormat="1" ht="15.75" customHeight="1">
      <c r="A101" s="174" t="s">
        <v>268</v>
      </c>
      <c r="B101" s="18">
        <v>100</v>
      </c>
      <c r="C101" s="181">
        <v>40654832</v>
      </c>
      <c r="D101" s="205">
        <v>41241</v>
      </c>
      <c r="E101" s="203" t="s">
        <v>35</v>
      </c>
      <c r="F101" s="181">
        <v>5</v>
      </c>
      <c r="G101" s="249">
        <v>466.1</v>
      </c>
      <c r="H101" s="249" t="s">
        <v>283</v>
      </c>
      <c r="I101" s="192" t="s">
        <v>353</v>
      </c>
    </row>
    <row r="102" spans="1:9" s="16" customFormat="1" ht="15.75" customHeight="1">
      <c r="A102" s="174" t="s">
        <v>268</v>
      </c>
      <c r="B102" s="18">
        <v>101</v>
      </c>
      <c r="C102" s="181">
        <v>40646179</v>
      </c>
      <c r="D102" s="205">
        <v>41214</v>
      </c>
      <c r="E102" s="181" t="s">
        <v>415</v>
      </c>
      <c r="F102" s="181">
        <v>6</v>
      </c>
      <c r="G102" s="181">
        <v>466.1</v>
      </c>
      <c r="H102" s="181" t="s">
        <v>400</v>
      </c>
      <c r="I102" s="310" t="s">
        <v>416</v>
      </c>
    </row>
    <row r="103" spans="1:9" s="16" customFormat="1" ht="15.75" customHeight="1">
      <c r="A103" s="174" t="s">
        <v>268</v>
      </c>
      <c r="B103" s="18">
        <v>102</v>
      </c>
      <c r="C103" s="181">
        <v>40647697</v>
      </c>
      <c r="D103" s="205">
        <v>41219</v>
      </c>
      <c r="E103" s="181" t="s">
        <v>415</v>
      </c>
      <c r="F103" s="181">
        <v>7</v>
      </c>
      <c r="G103" s="181">
        <v>466.1</v>
      </c>
      <c r="H103" s="181" t="s">
        <v>402</v>
      </c>
      <c r="I103" s="16" t="s">
        <v>417</v>
      </c>
    </row>
    <row r="104" spans="1:9" s="16" customFormat="1" ht="15.75" customHeight="1">
      <c r="A104" s="174" t="s">
        <v>268</v>
      </c>
      <c r="B104" s="18">
        <v>103</v>
      </c>
      <c r="C104" s="181">
        <v>40648248</v>
      </c>
      <c r="D104" s="205">
        <v>41214</v>
      </c>
      <c r="E104" s="181" t="s">
        <v>415</v>
      </c>
      <c r="F104" s="181">
        <v>5</v>
      </c>
      <c r="G104" s="181">
        <v>466.1</v>
      </c>
      <c r="H104" s="181" t="s">
        <v>401</v>
      </c>
      <c r="I104" s="16" t="s">
        <v>418</v>
      </c>
    </row>
    <row r="105" spans="1:9" s="16" customFormat="1" ht="15.75" customHeight="1">
      <c r="A105" s="174" t="s">
        <v>268</v>
      </c>
      <c r="B105" s="18">
        <v>104</v>
      </c>
      <c r="C105" s="181">
        <v>40648288</v>
      </c>
      <c r="D105" s="205">
        <v>41233</v>
      </c>
      <c r="E105" s="181" t="s">
        <v>415</v>
      </c>
      <c r="F105" s="181">
        <v>20</v>
      </c>
      <c r="G105" s="181">
        <v>17897.81</v>
      </c>
      <c r="H105" s="181" t="s">
        <v>403</v>
      </c>
      <c r="I105" s="16" t="s">
        <v>419</v>
      </c>
    </row>
    <row r="106" spans="1:9" s="16" customFormat="1" ht="15.75" customHeight="1">
      <c r="A106" s="174" t="s">
        <v>268</v>
      </c>
      <c r="B106" s="18">
        <v>105</v>
      </c>
      <c r="C106" s="181">
        <v>40648182</v>
      </c>
      <c r="D106" s="205">
        <v>41226</v>
      </c>
      <c r="E106" s="181" t="s">
        <v>415</v>
      </c>
      <c r="F106" s="181">
        <v>55</v>
      </c>
      <c r="G106" s="181">
        <v>49218.98</v>
      </c>
      <c r="H106" s="181" t="s">
        <v>392</v>
      </c>
      <c r="I106" s="16" t="s">
        <v>420</v>
      </c>
    </row>
    <row r="107" spans="1:9" s="16" customFormat="1" ht="15.75" customHeight="1">
      <c r="A107" s="174" t="s">
        <v>268</v>
      </c>
      <c r="B107" s="18">
        <v>106</v>
      </c>
      <c r="C107" s="181">
        <v>40650434</v>
      </c>
      <c r="D107" s="205">
        <v>41220</v>
      </c>
      <c r="E107" s="181" t="s">
        <v>415</v>
      </c>
      <c r="F107" s="181">
        <v>12</v>
      </c>
      <c r="G107" s="181">
        <v>466.1</v>
      </c>
      <c r="H107" s="181" t="s">
        <v>401</v>
      </c>
      <c r="I107" s="16" t="s">
        <v>421</v>
      </c>
    </row>
    <row r="108" spans="1:9" s="16" customFormat="1" ht="15.75" customHeight="1">
      <c r="A108" s="174" t="s">
        <v>268</v>
      </c>
      <c r="B108" s="18">
        <v>107</v>
      </c>
      <c r="C108" s="181">
        <v>40653023</v>
      </c>
      <c r="D108" s="205">
        <v>41215</v>
      </c>
      <c r="E108" s="181" t="s">
        <v>415</v>
      </c>
      <c r="F108" s="181">
        <v>65</v>
      </c>
      <c r="G108" s="181">
        <v>58167.89</v>
      </c>
      <c r="H108" s="181" t="s">
        <v>391</v>
      </c>
      <c r="I108" s="16" t="s">
        <v>422</v>
      </c>
    </row>
    <row r="109" spans="1:9" s="16" customFormat="1" ht="15.75" customHeight="1">
      <c r="A109" s="174" t="s">
        <v>268</v>
      </c>
      <c r="B109" s="18">
        <v>108</v>
      </c>
      <c r="C109" s="181">
        <v>40659443</v>
      </c>
      <c r="D109" s="205">
        <v>41234</v>
      </c>
      <c r="E109" s="181" t="s">
        <v>415</v>
      </c>
      <c r="F109" s="322">
        <v>60</v>
      </c>
      <c r="G109" s="322">
        <v>53693.43</v>
      </c>
      <c r="H109" s="181" t="s">
        <v>393</v>
      </c>
      <c r="I109" s="16" t="s">
        <v>409</v>
      </c>
    </row>
    <row r="110" spans="1:9" s="16" customFormat="1" ht="15.75" customHeight="1">
      <c r="A110" s="174" t="s">
        <v>268</v>
      </c>
      <c r="B110" s="18">
        <v>109</v>
      </c>
      <c r="C110" s="181">
        <v>40660141</v>
      </c>
      <c r="D110" s="205">
        <v>41241</v>
      </c>
      <c r="E110" s="181" t="s">
        <v>415</v>
      </c>
      <c r="F110" s="181">
        <v>4</v>
      </c>
      <c r="G110" s="181">
        <v>466.1</v>
      </c>
      <c r="H110" s="181" t="s">
        <v>404</v>
      </c>
      <c r="I110" s="16" t="s">
        <v>410</v>
      </c>
    </row>
    <row r="111" spans="1:9" s="16" customFormat="1" ht="15.75" customHeight="1">
      <c r="A111" s="174" t="s">
        <v>268</v>
      </c>
      <c r="B111" s="18">
        <v>110</v>
      </c>
      <c r="C111" s="203">
        <v>40649264</v>
      </c>
      <c r="D111" s="323">
        <v>41214</v>
      </c>
      <c r="E111" s="178" t="s">
        <v>35</v>
      </c>
      <c r="F111" s="178">
        <v>5</v>
      </c>
      <c r="G111" s="324">
        <v>466.1</v>
      </c>
      <c r="H111" s="263" t="s">
        <v>460</v>
      </c>
      <c r="I111" s="177" t="s">
        <v>450</v>
      </c>
    </row>
    <row r="112" spans="1:9" s="16" customFormat="1" ht="15.75" customHeight="1">
      <c r="A112" s="174" t="s">
        <v>268</v>
      </c>
      <c r="B112" s="18">
        <v>111</v>
      </c>
      <c r="C112" s="178">
        <v>40652025</v>
      </c>
      <c r="D112" s="323">
        <v>41219</v>
      </c>
      <c r="E112" s="178" t="s">
        <v>35</v>
      </c>
      <c r="F112" s="178">
        <v>7</v>
      </c>
      <c r="G112" s="324">
        <v>466.1</v>
      </c>
      <c r="H112" s="263" t="s">
        <v>461</v>
      </c>
      <c r="I112" s="177" t="s">
        <v>452</v>
      </c>
    </row>
    <row r="113" spans="1:9" s="16" customFormat="1" ht="15.75" customHeight="1">
      <c r="A113" s="174" t="s">
        <v>268</v>
      </c>
      <c r="B113" s="18">
        <v>112</v>
      </c>
      <c r="C113" s="178">
        <v>40653120</v>
      </c>
      <c r="D113" s="323">
        <v>41221</v>
      </c>
      <c r="E113" s="178" t="s">
        <v>35</v>
      </c>
      <c r="F113" s="178">
        <v>10</v>
      </c>
      <c r="G113" s="324">
        <v>466.1</v>
      </c>
      <c r="H113" s="263" t="s">
        <v>462</v>
      </c>
      <c r="I113" s="316" t="s">
        <v>453</v>
      </c>
    </row>
    <row r="114" spans="1:9" s="16" customFormat="1" ht="15.75" customHeight="1">
      <c r="A114" s="174" t="s">
        <v>268</v>
      </c>
      <c r="B114" s="18">
        <v>113</v>
      </c>
      <c r="C114" s="178">
        <v>40655057</v>
      </c>
      <c r="D114" s="323">
        <v>41225</v>
      </c>
      <c r="E114" s="178" t="s">
        <v>35</v>
      </c>
      <c r="F114" s="178">
        <v>5</v>
      </c>
      <c r="G114" s="324">
        <v>466.1</v>
      </c>
      <c r="H114" s="263" t="s">
        <v>461</v>
      </c>
      <c r="I114" s="177" t="s">
        <v>454</v>
      </c>
    </row>
    <row r="115" spans="1:9" s="16" customFormat="1" ht="15.75" customHeight="1">
      <c r="A115" s="174" t="s">
        <v>268</v>
      </c>
      <c r="B115" s="18">
        <v>114</v>
      </c>
      <c r="C115" s="203">
        <v>40658303</v>
      </c>
      <c r="D115" s="270">
        <v>41239</v>
      </c>
      <c r="E115" s="178" t="s">
        <v>35</v>
      </c>
      <c r="F115" s="178">
        <v>5</v>
      </c>
      <c r="G115" s="324">
        <v>466.1</v>
      </c>
      <c r="H115" s="263" t="s">
        <v>462</v>
      </c>
      <c r="I115" s="177" t="s">
        <v>445</v>
      </c>
    </row>
    <row r="116" spans="1:9" s="16" customFormat="1" ht="15.75" customHeight="1">
      <c r="A116" s="174" t="s">
        <v>268</v>
      </c>
      <c r="B116" s="18">
        <v>115</v>
      </c>
      <c r="C116" s="203">
        <v>40659935</v>
      </c>
      <c r="D116" s="270">
        <v>41239</v>
      </c>
      <c r="E116" s="178" t="s">
        <v>35</v>
      </c>
      <c r="F116" s="178">
        <v>5</v>
      </c>
      <c r="G116" s="324">
        <v>466.1</v>
      </c>
      <c r="H116" s="263" t="s">
        <v>462</v>
      </c>
      <c r="I116" s="177" t="s">
        <v>445</v>
      </c>
    </row>
    <row r="117" spans="1:9" s="16" customFormat="1" ht="15.75" customHeight="1">
      <c r="A117" s="174" t="s">
        <v>268</v>
      </c>
      <c r="B117" s="18">
        <v>116</v>
      </c>
      <c r="C117" s="203">
        <v>40626919</v>
      </c>
      <c r="D117" s="270">
        <v>41243</v>
      </c>
      <c r="E117" s="178" t="s">
        <v>455</v>
      </c>
      <c r="F117" s="272">
        <v>3000</v>
      </c>
      <c r="G117" s="324">
        <v>2684671.65</v>
      </c>
      <c r="H117" s="178" t="s">
        <v>463</v>
      </c>
      <c r="I117" s="317" t="s">
        <v>78</v>
      </c>
    </row>
    <row r="118" spans="6:8" ht="15.75" customHeight="1">
      <c r="F118" s="75"/>
      <c r="G118" s="77"/>
      <c r="H118" s="76"/>
    </row>
    <row r="119" spans="6:8" ht="15.75" customHeight="1">
      <c r="F119" s="75"/>
      <c r="G119" s="67"/>
      <c r="H119" s="76"/>
    </row>
  </sheetData>
  <sheetProtection/>
  <autoFilter ref="A3:I117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1"/>
  <sheetViews>
    <sheetView zoomScale="90" zoomScaleNormal="90" zoomScalePageLayoutView="0" workbookViewId="0" topLeftCell="A1">
      <pane ySplit="3" topLeftCell="A109" activePane="bottomLeft" state="frozen"/>
      <selection pane="topLeft" activeCell="A133" sqref="A133:IV136"/>
      <selection pane="bottomLeft" activeCell="A133" sqref="A133:IV136"/>
    </sheetView>
  </sheetViews>
  <sheetFormatPr defaultColWidth="9.140625" defaultRowHeight="15"/>
  <cols>
    <col min="1" max="1" width="16.140625" style="50" customWidth="1"/>
    <col min="2" max="2" width="8.57421875" style="16" customWidth="1"/>
    <col min="3" max="3" width="16.57421875" style="16" customWidth="1"/>
    <col min="4" max="4" width="10.7109375" style="40" customWidth="1"/>
    <col min="5" max="5" width="8.421875" style="16" customWidth="1"/>
    <col min="6" max="6" width="8.8515625" style="49" customWidth="1"/>
    <col min="7" max="7" width="14.57421875" style="27" customWidth="1"/>
    <col min="8" max="8" width="45.8515625" style="47" customWidth="1"/>
    <col min="9" max="9" width="43.28125" style="16" customWidth="1"/>
    <col min="10" max="10" width="16.8515625" style="16" customWidth="1"/>
    <col min="11" max="16384" width="9.140625" style="16" customWidth="1"/>
  </cols>
  <sheetData>
    <row r="1" spans="1:8" s="45" customFormat="1" ht="15">
      <c r="A1" s="53"/>
      <c r="B1" s="54" t="s">
        <v>196</v>
      </c>
      <c r="C1" s="54"/>
      <c r="D1" s="55"/>
      <c r="E1" s="54"/>
      <c r="F1" s="56"/>
      <c r="G1" s="57"/>
      <c r="H1" s="46"/>
    </row>
    <row r="2" spans="1:9" s="45" customFormat="1" ht="120">
      <c r="A2" s="51" t="s">
        <v>0</v>
      </c>
      <c r="B2" s="20" t="s">
        <v>1</v>
      </c>
      <c r="C2" s="20" t="s">
        <v>9</v>
      </c>
      <c r="D2" s="44" t="s">
        <v>13</v>
      </c>
      <c r="E2" s="43" t="s">
        <v>12</v>
      </c>
      <c r="F2" s="20" t="s">
        <v>27</v>
      </c>
      <c r="G2" s="20" t="s">
        <v>36</v>
      </c>
      <c r="H2" s="20" t="s">
        <v>28</v>
      </c>
      <c r="I2" s="24" t="s">
        <v>39</v>
      </c>
    </row>
    <row r="3" spans="1:9" s="45" customFormat="1" ht="15">
      <c r="A3" s="58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24">
        <v>8</v>
      </c>
    </row>
    <row r="4" spans="1:9" s="23" customFormat="1" ht="26.25" customHeight="1">
      <c r="A4" s="18" t="s">
        <v>31</v>
      </c>
      <c r="B4" s="24">
        <v>1</v>
      </c>
      <c r="C4" s="20">
        <v>40044272</v>
      </c>
      <c r="D4" s="103">
        <f>550/1.18</f>
        <v>466.10169491525426</v>
      </c>
      <c r="E4" s="99">
        <v>15</v>
      </c>
      <c r="F4" s="99">
        <v>797</v>
      </c>
      <c r="G4" s="100">
        <v>41240</v>
      </c>
      <c r="H4" s="20" t="s">
        <v>59</v>
      </c>
      <c r="I4" s="20" t="s">
        <v>146</v>
      </c>
    </row>
    <row r="5" spans="1:9" s="23" customFormat="1" ht="26.25" customHeight="1">
      <c r="A5" s="18" t="s">
        <v>31</v>
      </c>
      <c r="B5" s="24">
        <v>2</v>
      </c>
      <c r="C5" s="92">
        <v>40323596</v>
      </c>
      <c r="D5" s="103">
        <f aca="true" t="shared" si="0" ref="D5:D58">550/1.18</f>
        <v>466.10169491525426</v>
      </c>
      <c r="E5" s="38">
        <v>15</v>
      </c>
      <c r="F5" s="99">
        <v>323</v>
      </c>
      <c r="G5" s="100">
        <v>41235</v>
      </c>
      <c r="H5" s="93" t="s">
        <v>51</v>
      </c>
      <c r="I5" s="116" t="s">
        <v>147</v>
      </c>
    </row>
    <row r="6" spans="1:9" s="23" customFormat="1" ht="26.25" customHeight="1">
      <c r="A6" s="18" t="s">
        <v>31</v>
      </c>
      <c r="B6" s="24">
        <v>3</v>
      </c>
      <c r="C6" s="92">
        <v>40323594</v>
      </c>
      <c r="D6" s="103">
        <f t="shared" si="0"/>
        <v>466.10169491525426</v>
      </c>
      <c r="E6" s="38">
        <v>15</v>
      </c>
      <c r="F6" s="99">
        <v>318</v>
      </c>
      <c r="G6" s="100">
        <v>41235</v>
      </c>
      <c r="H6" s="93" t="s">
        <v>51</v>
      </c>
      <c r="I6" s="98" t="s">
        <v>148</v>
      </c>
    </row>
    <row r="7" spans="1:9" s="23" customFormat="1" ht="26.25" customHeight="1">
      <c r="A7" s="18" t="s">
        <v>31</v>
      </c>
      <c r="B7" s="24">
        <v>4</v>
      </c>
      <c r="C7" s="116">
        <v>40353081</v>
      </c>
      <c r="D7" s="103">
        <f t="shared" si="0"/>
        <v>466.10169491525426</v>
      </c>
      <c r="E7" s="99">
        <v>12</v>
      </c>
      <c r="F7" s="99">
        <v>777</v>
      </c>
      <c r="G7" s="100">
        <v>41228</v>
      </c>
      <c r="H7" s="93" t="s">
        <v>58</v>
      </c>
      <c r="I7" s="98" t="s">
        <v>149</v>
      </c>
    </row>
    <row r="8" spans="1:9" s="23" customFormat="1" ht="26.25" customHeight="1">
      <c r="A8" s="18" t="s">
        <v>31</v>
      </c>
      <c r="B8" s="24">
        <v>5</v>
      </c>
      <c r="C8" s="116">
        <v>40353653</v>
      </c>
      <c r="D8" s="103">
        <f t="shared" si="0"/>
        <v>466.10169491525426</v>
      </c>
      <c r="E8" s="99">
        <v>8</v>
      </c>
      <c r="F8" s="99">
        <v>564</v>
      </c>
      <c r="G8" s="100">
        <v>41214</v>
      </c>
      <c r="H8" s="93" t="s">
        <v>43</v>
      </c>
      <c r="I8" s="98" t="s">
        <v>150</v>
      </c>
    </row>
    <row r="9" spans="1:9" s="23" customFormat="1" ht="26.25" customHeight="1">
      <c r="A9" s="18" t="s">
        <v>31</v>
      </c>
      <c r="B9" s="24">
        <v>6</v>
      </c>
      <c r="C9" s="116">
        <v>40355513</v>
      </c>
      <c r="D9" s="103">
        <f t="shared" si="0"/>
        <v>466.10169491525426</v>
      </c>
      <c r="E9" s="99">
        <v>5</v>
      </c>
      <c r="F9" s="99">
        <v>589</v>
      </c>
      <c r="G9" s="100">
        <v>41240</v>
      </c>
      <c r="H9" s="93" t="s">
        <v>56</v>
      </c>
      <c r="I9" s="98" t="s">
        <v>151</v>
      </c>
    </row>
    <row r="10" spans="1:9" s="23" customFormat="1" ht="26.25" customHeight="1">
      <c r="A10" s="18" t="s">
        <v>31</v>
      </c>
      <c r="B10" s="24">
        <v>7</v>
      </c>
      <c r="C10" s="117">
        <v>40361700</v>
      </c>
      <c r="D10" s="103">
        <f t="shared" si="0"/>
        <v>466.10169491525426</v>
      </c>
      <c r="E10" s="105">
        <v>15</v>
      </c>
      <c r="F10" s="105">
        <v>575</v>
      </c>
      <c r="G10" s="106">
        <v>41240</v>
      </c>
      <c r="H10" s="118" t="s">
        <v>41</v>
      </c>
      <c r="I10" s="104" t="s">
        <v>152</v>
      </c>
    </row>
    <row r="11" spans="1:9" s="23" customFormat="1" ht="26.25" customHeight="1">
      <c r="A11" s="18" t="s">
        <v>31</v>
      </c>
      <c r="B11" s="24">
        <v>8</v>
      </c>
      <c r="C11" s="117">
        <v>40369932</v>
      </c>
      <c r="D11" s="103">
        <f t="shared" si="0"/>
        <v>466.10169491525426</v>
      </c>
      <c r="E11" s="79">
        <v>5</v>
      </c>
      <c r="F11" s="105">
        <v>780</v>
      </c>
      <c r="G11" s="106">
        <v>41228</v>
      </c>
      <c r="H11" s="93" t="s">
        <v>58</v>
      </c>
      <c r="I11" s="80" t="s">
        <v>153</v>
      </c>
    </row>
    <row r="12" spans="1:9" s="23" customFormat="1" ht="26.25" customHeight="1">
      <c r="A12" s="18" t="s">
        <v>31</v>
      </c>
      <c r="B12" s="24">
        <v>9</v>
      </c>
      <c r="C12" s="117">
        <v>40375790</v>
      </c>
      <c r="D12" s="103">
        <f t="shared" si="0"/>
        <v>466.10169491525426</v>
      </c>
      <c r="E12" s="79">
        <v>5</v>
      </c>
      <c r="F12" s="105">
        <v>881</v>
      </c>
      <c r="G12" s="106">
        <v>41240</v>
      </c>
      <c r="H12" s="93" t="s">
        <v>43</v>
      </c>
      <c r="I12" s="80" t="s">
        <v>154</v>
      </c>
    </row>
    <row r="13" spans="1:9" s="23" customFormat="1" ht="26.25" customHeight="1">
      <c r="A13" s="18" t="s">
        <v>31</v>
      </c>
      <c r="B13" s="24">
        <v>10</v>
      </c>
      <c r="C13" s="104">
        <v>40386043</v>
      </c>
      <c r="D13" s="103">
        <f t="shared" si="0"/>
        <v>466.10169491525426</v>
      </c>
      <c r="E13" s="79">
        <v>5</v>
      </c>
      <c r="F13" s="105">
        <v>663</v>
      </c>
      <c r="G13" s="106">
        <v>41240</v>
      </c>
      <c r="H13" s="80" t="s">
        <v>50</v>
      </c>
      <c r="I13" s="80" t="s">
        <v>155</v>
      </c>
    </row>
    <row r="14" spans="1:9" s="23" customFormat="1" ht="26.25" customHeight="1">
      <c r="A14" s="18" t="s">
        <v>31</v>
      </c>
      <c r="B14" s="24">
        <v>11</v>
      </c>
      <c r="C14" s="104">
        <v>40406760</v>
      </c>
      <c r="D14" s="103">
        <f t="shared" si="0"/>
        <v>466.10169491525426</v>
      </c>
      <c r="E14" s="79">
        <v>5</v>
      </c>
      <c r="F14" s="105">
        <v>488</v>
      </c>
      <c r="G14" s="106">
        <v>41235</v>
      </c>
      <c r="H14" s="80" t="s">
        <v>50</v>
      </c>
      <c r="I14" s="80" t="s">
        <v>156</v>
      </c>
    </row>
    <row r="15" spans="1:9" s="23" customFormat="1" ht="26.25" customHeight="1">
      <c r="A15" s="18" t="s">
        <v>31</v>
      </c>
      <c r="B15" s="24">
        <v>12</v>
      </c>
      <c r="C15" s="104">
        <v>40428433</v>
      </c>
      <c r="D15" s="103">
        <f t="shared" si="0"/>
        <v>466.10169491525426</v>
      </c>
      <c r="E15" s="79">
        <v>2</v>
      </c>
      <c r="F15" s="105">
        <v>770</v>
      </c>
      <c r="G15" s="106">
        <v>41235</v>
      </c>
      <c r="H15" s="80" t="s">
        <v>50</v>
      </c>
      <c r="I15" s="80" t="s">
        <v>157</v>
      </c>
    </row>
    <row r="16" spans="1:9" s="23" customFormat="1" ht="26.25" customHeight="1">
      <c r="A16" s="18" t="s">
        <v>31</v>
      </c>
      <c r="B16" s="24">
        <v>13</v>
      </c>
      <c r="C16" s="80">
        <v>40465597</v>
      </c>
      <c r="D16" s="103">
        <f t="shared" si="0"/>
        <v>466.10169491525426</v>
      </c>
      <c r="E16" s="79">
        <v>5</v>
      </c>
      <c r="F16" s="79">
        <v>892</v>
      </c>
      <c r="G16" s="94">
        <v>41240</v>
      </c>
      <c r="H16" s="80" t="s">
        <v>57</v>
      </c>
      <c r="I16" s="80" t="s">
        <v>158</v>
      </c>
    </row>
    <row r="17" spans="1:9" s="23" customFormat="1" ht="26.25" customHeight="1">
      <c r="A17" s="18" t="s">
        <v>31</v>
      </c>
      <c r="B17" s="24">
        <v>14</v>
      </c>
      <c r="C17" s="107">
        <v>40512423</v>
      </c>
      <c r="D17" s="103">
        <f t="shared" si="0"/>
        <v>466.10169491525426</v>
      </c>
      <c r="E17" s="108">
        <v>15</v>
      </c>
      <c r="F17" s="108">
        <v>614</v>
      </c>
      <c r="G17" s="109">
        <v>41228</v>
      </c>
      <c r="H17" s="93" t="s">
        <v>56</v>
      </c>
      <c r="I17" s="107" t="s">
        <v>159</v>
      </c>
    </row>
    <row r="18" spans="1:9" s="23" customFormat="1" ht="26.25" customHeight="1">
      <c r="A18" s="18" t="s">
        <v>31</v>
      </c>
      <c r="B18" s="24">
        <v>15</v>
      </c>
      <c r="C18" s="107">
        <v>40517397</v>
      </c>
      <c r="D18" s="103">
        <f t="shared" si="0"/>
        <v>466.10169491525426</v>
      </c>
      <c r="E18" s="108">
        <v>15</v>
      </c>
      <c r="F18" s="108">
        <v>643</v>
      </c>
      <c r="G18" s="109">
        <v>41235</v>
      </c>
      <c r="H18" s="93" t="s">
        <v>43</v>
      </c>
      <c r="I18" s="107" t="s">
        <v>160</v>
      </c>
    </row>
    <row r="19" spans="1:9" s="23" customFormat="1" ht="26.25" customHeight="1">
      <c r="A19" s="18" t="s">
        <v>31</v>
      </c>
      <c r="B19" s="24">
        <v>16</v>
      </c>
      <c r="C19" s="80">
        <v>40524335</v>
      </c>
      <c r="D19" s="103">
        <f t="shared" si="0"/>
        <v>466.10169491525426</v>
      </c>
      <c r="E19" s="79">
        <v>5</v>
      </c>
      <c r="F19" s="79">
        <v>879</v>
      </c>
      <c r="G19" s="94">
        <v>41235</v>
      </c>
      <c r="H19" s="80" t="s">
        <v>48</v>
      </c>
      <c r="I19" s="80" t="s">
        <v>161</v>
      </c>
    </row>
    <row r="20" spans="1:9" s="23" customFormat="1" ht="26.25" customHeight="1">
      <c r="A20" s="18" t="s">
        <v>31</v>
      </c>
      <c r="B20" s="24">
        <v>17</v>
      </c>
      <c r="C20" s="80">
        <v>40528628</v>
      </c>
      <c r="D20" s="103">
        <f t="shared" si="0"/>
        <v>466.10169491525426</v>
      </c>
      <c r="E20" s="79">
        <v>15</v>
      </c>
      <c r="F20" s="79">
        <v>542</v>
      </c>
      <c r="G20" s="94">
        <v>41235</v>
      </c>
      <c r="H20" s="93" t="s">
        <v>43</v>
      </c>
      <c r="I20" s="80" t="s">
        <v>162</v>
      </c>
    </row>
    <row r="21" spans="1:9" s="23" customFormat="1" ht="26.25" customHeight="1">
      <c r="A21" s="18" t="s">
        <v>31</v>
      </c>
      <c r="B21" s="24">
        <v>18</v>
      </c>
      <c r="C21" s="80">
        <v>40533582</v>
      </c>
      <c r="D21" s="103">
        <f t="shared" si="0"/>
        <v>466.10169491525426</v>
      </c>
      <c r="E21" s="79">
        <v>6.3</v>
      </c>
      <c r="F21" s="79">
        <v>554</v>
      </c>
      <c r="G21" s="94">
        <v>41228</v>
      </c>
      <c r="H21" s="20" t="s">
        <v>59</v>
      </c>
      <c r="I21" s="80" t="s">
        <v>163</v>
      </c>
    </row>
    <row r="22" spans="1:9" s="23" customFormat="1" ht="26.25" customHeight="1">
      <c r="A22" s="18" t="s">
        <v>31</v>
      </c>
      <c r="B22" s="24">
        <v>19</v>
      </c>
      <c r="C22" s="80">
        <v>40542146</v>
      </c>
      <c r="D22" s="103">
        <f t="shared" si="0"/>
        <v>466.10169491525426</v>
      </c>
      <c r="E22" s="79">
        <v>5</v>
      </c>
      <c r="F22" s="79">
        <v>860</v>
      </c>
      <c r="G22" s="94">
        <v>41235</v>
      </c>
      <c r="H22" s="80" t="s">
        <v>48</v>
      </c>
      <c r="I22" s="80" t="s">
        <v>164</v>
      </c>
    </row>
    <row r="23" spans="1:9" s="23" customFormat="1" ht="26.25" customHeight="1">
      <c r="A23" s="18" t="s">
        <v>31</v>
      </c>
      <c r="B23" s="24">
        <v>20</v>
      </c>
      <c r="C23" s="80">
        <v>40548219</v>
      </c>
      <c r="D23" s="103">
        <f t="shared" si="0"/>
        <v>466.10169491525426</v>
      </c>
      <c r="E23" s="79">
        <v>8</v>
      </c>
      <c r="F23" s="79">
        <v>785</v>
      </c>
      <c r="G23" s="94">
        <v>41214</v>
      </c>
      <c r="H23" s="93" t="s">
        <v>43</v>
      </c>
      <c r="I23" s="80" t="s">
        <v>165</v>
      </c>
    </row>
    <row r="24" spans="1:9" s="23" customFormat="1" ht="26.25" customHeight="1">
      <c r="A24" s="18" t="s">
        <v>31</v>
      </c>
      <c r="B24" s="24">
        <v>21</v>
      </c>
      <c r="C24" s="80">
        <v>40560723</v>
      </c>
      <c r="D24" s="103">
        <f t="shared" si="0"/>
        <v>466.10169491525426</v>
      </c>
      <c r="E24" s="79">
        <v>12</v>
      </c>
      <c r="F24" s="79">
        <v>891</v>
      </c>
      <c r="G24" s="94">
        <v>41240</v>
      </c>
      <c r="H24" s="80" t="s">
        <v>57</v>
      </c>
      <c r="I24" s="80" t="s">
        <v>166</v>
      </c>
    </row>
    <row r="25" spans="1:9" s="23" customFormat="1" ht="26.25" customHeight="1">
      <c r="A25" s="18" t="s">
        <v>31</v>
      </c>
      <c r="B25" s="24">
        <v>22</v>
      </c>
      <c r="C25" s="80">
        <v>40565899</v>
      </c>
      <c r="D25" s="103">
        <f t="shared" si="0"/>
        <v>466.10169491525426</v>
      </c>
      <c r="E25" s="79">
        <v>12</v>
      </c>
      <c r="F25" s="79">
        <v>773</v>
      </c>
      <c r="G25" s="94">
        <v>41235</v>
      </c>
      <c r="H25" s="80" t="s">
        <v>51</v>
      </c>
      <c r="I25" s="80" t="s">
        <v>167</v>
      </c>
    </row>
    <row r="26" spans="1:9" s="23" customFormat="1" ht="26.25" customHeight="1">
      <c r="A26" s="18" t="s">
        <v>31</v>
      </c>
      <c r="B26" s="24">
        <v>23</v>
      </c>
      <c r="C26" s="80">
        <v>40562929</v>
      </c>
      <c r="D26" s="103">
        <f t="shared" si="0"/>
        <v>466.10169491525426</v>
      </c>
      <c r="E26" s="79">
        <v>12</v>
      </c>
      <c r="F26" s="79">
        <v>563</v>
      </c>
      <c r="G26" s="94">
        <v>41240</v>
      </c>
      <c r="H26" s="93" t="s">
        <v>56</v>
      </c>
      <c r="I26" s="80" t="s">
        <v>168</v>
      </c>
    </row>
    <row r="27" spans="1:9" s="23" customFormat="1" ht="26.25" customHeight="1">
      <c r="A27" s="18" t="s">
        <v>31</v>
      </c>
      <c r="B27" s="24">
        <v>24</v>
      </c>
      <c r="C27" s="80">
        <v>40567953</v>
      </c>
      <c r="D27" s="103">
        <f t="shared" si="0"/>
        <v>466.10169491525426</v>
      </c>
      <c r="E27" s="79">
        <v>15</v>
      </c>
      <c r="F27" s="79">
        <v>822</v>
      </c>
      <c r="G27" s="94">
        <v>41228</v>
      </c>
      <c r="H27" s="93" t="s">
        <v>56</v>
      </c>
      <c r="I27" s="80" t="s">
        <v>169</v>
      </c>
    </row>
    <row r="28" spans="1:9" s="23" customFormat="1" ht="26.25" customHeight="1">
      <c r="A28" s="18" t="s">
        <v>31</v>
      </c>
      <c r="B28" s="24">
        <v>25</v>
      </c>
      <c r="C28" s="80">
        <v>40581622</v>
      </c>
      <c r="D28" s="103">
        <f t="shared" si="0"/>
        <v>466.10169491525426</v>
      </c>
      <c r="E28" s="79">
        <v>7</v>
      </c>
      <c r="F28" s="79">
        <v>799</v>
      </c>
      <c r="G28" s="94">
        <v>41240</v>
      </c>
      <c r="H28" s="93" t="s">
        <v>58</v>
      </c>
      <c r="I28" s="80" t="s">
        <v>170</v>
      </c>
    </row>
    <row r="29" spans="1:9" s="23" customFormat="1" ht="26.25" customHeight="1">
      <c r="A29" s="18" t="s">
        <v>31</v>
      </c>
      <c r="B29" s="24">
        <v>26</v>
      </c>
      <c r="C29" s="80">
        <v>40585474</v>
      </c>
      <c r="D29" s="103">
        <f t="shared" si="0"/>
        <v>466.10169491525426</v>
      </c>
      <c r="E29" s="79">
        <v>5</v>
      </c>
      <c r="F29" s="79">
        <v>674</v>
      </c>
      <c r="G29" s="94">
        <v>41240</v>
      </c>
      <c r="H29" s="80" t="s">
        <v>55</v>
      </c>
      <c r="I29" s="80" t="s">
        <v>171</v>
      </c>
    </row>
    <row r="30" spans="1:9" s="23" customFormat="1" ht="26.25" customHeight="1">
      <c r="A30" s="18" t="s">
        <v>31</v>
      </c>
      <c r="B30" s="24">
        <v>27</v>
      </c>
      <c r="C30" s="80">
        <v>40591959</v>
      </c>
      <c r="D30" s="103">
        <f t="shared" si="0"/>
        <v>466.10169491525426</v>
      </c>
      <c r="E30" s="79">
        <v>10</v>
      </c>
      <c r="F30" s="79">
        <v>813</v>
      </c>
      <c r="G30" s="94">
        <v>41235</v>
      </c>
      <c r="H30" s="93" t="s">
        <v>56</v>
      </c>
      <c r="I30" s="80" t="s">
        <v>172</v>
      </c>
    </row>
    <row r="31" spans="1:9" s="23" customFormat="1" ht="26.25" customHeight="1">
      <c r="A31" s="18" t="s">
        <v>31</v>
      </c>
      <c r="B31" s="24">
        <v>28</v>
      </c>
      <c r="C31" s="80">
        <v>40583522</v>
      </c>
      <c r="D31" s="103">
        <f t="shared" si="0"/>
        <v>466.10169491525426</v>
      </c>
      <c r="E31" s="79">
        <v>5</v>
      </c>
      <c r="F31" s="79">
        <v>851</v>
      </c>
      <c r="G31" s="94">
        <v>41228</v>
      </c>
      <c r="H31" s="80" t="s">
        <v>49</v>
      </c>
      <c r="I31" s="80" t="s">
        <v>173</v>
      </c>
    </row>
    <row r="32" spans="1:9" s="23" customFormat="1" ht="26.25" customHeight="1">
      <c r="A32" s="18" t="s">
        <v>31</v>
      </c>
      <c r="B32" s="24">
        <v>29</v>
      </c>
      <c r="C32" s="80">
        <v>40585312</v>
      </c>
      <c r="D32" s="103">
        <f t="shared" si="0"/>
        <v>466.10169491525426</v>
      </c>
      <c r="E32" s="79">
        <v>10</v>
      </c>
      <c r="F32" s="79">
        <v>558</v>
      </c>
      <c r="G32" s="94">
        <v>41235</v>
      </c>
      <c r="H32" s="93" t="s">
        <v>43</v>
      </c>
      <c r="I32" s="80" t="s">
        <v>174</v>
      </c>
    </row>
    <row r="33" spans="1:9" s="23" customFormat="1" ht="26.25" customHeight="1">
      <c r="A33" s="18" t="s">
        <v>31</v>
      </c>
      <c r="B33" s="24">
        <v>30</v>
      </c>
      <c r="C33" s="80">
        <v>40597561</v>
      </c>
      <c r="D33" s="103">
        <f t="shared" si="0"/>
        <v>466.10169491525426</v>
      </c>
      <c r="E33" s="79">
        <v>11</v>
      </c>
      <c r="F33" s="79">
        <v>887</v>
      </c>
      <c r="G33" s="94">
        <v>41240</v>
      </c>
      <c r="H33" s="93" t="s">
        <v>43</v>
      </c>
      <c r="I33" s="80" t="s">
        <v>175</v>
      </c>
    </row>
    <row r="34" spans="1:9" s="23" customFormat="1" ht="26.25" customHeight="1">
      <c r="A34" s="18" t="s">
        <v>31</v>
      </c>
      <c r="B34" s="24">
        <v>31</v>
      </c>
      <c r="C34" s="80">
        <v>40598320</v>
      </c>
      <c r="D34" s="103">
        <f t="shared" si="0"/>
        <v>466.10169491525426</v>
      </c>
      <c r="E34" s="79">
        <v>6.3</v>
      </c>
      <c r="F34" s="79">
        <v>776</v>
      </c>
      <c r="G34" s="94">
        <v>41228</v>
      </c>
      <c r="H34" s="80" t="s">
        <v>57</v>
      </c>
      <c r="I34" s="80" t="s">
        <v>176</v>
      </c>
    </row>
    <row r="35" spans="1:9" s="23" customFormat="1" ht="26.25" customHeight="1">
      <c r="A35" s="18" t="s">
        <v>31</v>
      </c>
      <c r="B35" s="24">
        <v>32</v>
      </c>
      <c r="C35" s="80">
        <v>40598330</v>
      </c>
      <c r="D35" s="103">
        <f t="shared" si="0"/>
        <v>466.10169491525426</v>
      </c>
      <c r="E35" s="79">
        <v>9</v>
      </c>
      <c r="F35" s="79">
        <v>790</v>
      </c>
      <c r="G35" s="94">
        <v>41228</v>
      </c>
      <c r="H35" s="93" t="s">
        <v>56</v>
      </c>
      <c r="I35" s="80" t="s">
        <v>177</v>
      </c>
    </row>
    <row r="36" spans="1:9" s="23" customFormat="1" ht="26.25" customHeight="1">
      <c r="A36" s="18" t="s">
        <v>31</v>
      </c>
      <c r="B36" s="24">
        <v>33</v>
      </c>
      <c r="C36" s="80">
        <v>40608750</v>
      </c>
      <c r="D36" s="103">
        <f t="shared" si="0"/>
        <v>466.10169491525426</v>
      </c>
      <c r="E36" s="79">
        <v>2.8</v>
      </c>
      <c r="F36" s="79">
        <v>847</v>
      </c>
      <c r="G36" s="94">
        <v>41235</v>
      </c>
      <c r="H36" s="93" t="s">
        <v>43</v>
      </c>
      <c r="I36" s="80" t="s">
        <v>178</v>
      </c>
    </row>
    <row r="37" spans="1:9" s="23" customFormat="1" ht="26.25" customHeight="1">
      <c r="A37" s="18" t="s">
        <v>31</v>
      </c>
      <c r="B37" s="24">
        <v>34</v>
      </c>
      <c r="C37" s="80">
        <v>40605459</v>
      </c>
      <c r="D37" s="103">
        <f t="shared" si="0"/>
        <v>466.10169491525426</v>
      </c>
      <c r="E37" s="79">
        <v>6.3</v>
      </c>
      <c r="F37" s="79">
        <v>779</v>
      </c>
      <c r="G37" s="94">
        <v>41214</v>
      </c>
      <c r="H37" s="80" t="s">
        <v>57</v>
      </c>
      <c r="I37" s="80" t="s">
        <v>179</v>
      </c>
    </row>
    <row r="38" spans="1:9" s="23" customFormat="1" ht="26.25" customHeight="1">
      <c r="A38" s="18" t="s">
        <v>31</v>
      </c>
      <c r="B38" s="24">
        <v>35</v>
      </c>
      <c r="C38" s="80">
        <v>40605994</v>
      </c>
      <c r="D38" s="103">
        <f t="shared" si="0"/>
        <v>466.10169491525426</v>
      </c>
      <c r="E38" s="79">
        <v>10</v>
      </c>
      <c r="F38" s="79">
        <v>827</v>
      </c>
      <c r="G38" s="94">
        <v>41240</v>
      </c>
      <c r="H38" s="80" t="s">
        <v>41</v>
      </c>
      <c r="I38" s="80" t="s">
        <v>180</v>
      </c>
    </row>
    <row r="39" spans="1:9" s="23" customFormat="1" ht="26.25" customHeight="1">
      <c r="A39" s="18" t="s">
        <v>31</v>
      </c>
      <c r="B39" s="24">
        <v>36</v>
      </c>
      <c r="C39" s="80">
        <v>40607436</v>
      </c>
      <c r="D39" s="103">
        <f t="shared" si="0"/>
        <v>466.10169491525426</v>
      </c>
      <c r="E39" s="79">
        <v>6.3</v>
      </c>
      <c r="F39" s="79">
        <v>870</v>
      </c>
      <c r="G39" s="94">
        <v>41235</v>
      </c>
      <c r="H39" s="80" t="s">
        <v>48</v>
      </c>
      <c r="I39" s="80" t="s">
        <v>181</v>
      </c>
    </row>
    <row r="40" spans="1:9" s="23" customFormat="1" ht="26.25" customHeight="1">
      <c r="A40" s="18" t="s">
        <v>31</v>
      </c>
      <c r="B40" s="24">
        <v>37</v>
      </c>
      <c r="C40" s="80">
        <v>40607695</v>
      </c>
      <c r="D40" s="103">
        <f t="shared" si="0"/>
        <v>466.10169491525426</v>
      </c>
      <c r="E40" s="79">
        <v>2.8</v>
      </c>
      <c r="F40" s="79">
        <v>808</v>
      </c>
      <c r="G40" s="94">
        <v>41228</v>
      </c>
      <c r="H40" s="93" t="s">
        <v>43</v>
      </c>
      <c r="I40" s="80" t="s">
        <v>182</v>
      </c>
    </row>
    <row r="41" spans="1:9" s="23" customFormat="1" ht="26.25" customHeight="1">
      <c r="A41" s="18" t="s">
        <v>31</v>
      </c>
      <c r="B41" s="24">
        <v>38</v>
      </c>
      <c r="C41" s="80">
        <v>40609222</v>
      </c>
      <c r="D41" s="103">
        <f t="shared" si="0"/>
        <v>466.10169491525426</v>
      </c>
      <c r="E41" s="79">
        <v>5</v>
      </c>
      <c r="F41" s="79">
        <v>819</v>
      </c>
      <c r="G41" s="94">
        <v>41240</v>
      </c>
      <c r="H41" s="93" t="s">
        <v>43</v>
      </c>
      <c r="I41" s="80" t="s">
        <v>183</v>
      </c>
    </row>
    <row r="42" spans="1:9" s="23" customFormat="1" ht="26.25" customHeight="1">
      <c r="A42" s="18" t="s">
        <v>31</v>
      </c>
      <c r="B42" s="24">
        <v>39</v>
      </c>
      <c r="C42" s="101">
        <v>40613641</v>
      </c>
      <c r="D42" s="103">
        <f>89757.53/1.18</f>
        <v>76065.70338983051</v>
      </c>
      <c r="E42" s="79">
        <v>85</v>
      </c>
      <c r="F42" s="79">
        <v>875</v>
      </c>
      <c r="G42" s="94">
        <v>41235</v>
      </c>
      <c r="H42" s="93" t="s">
        <v>58</v>
      </c>
      <c r="I42" s="80" t="s">
        <v>184</v>
      </c>
    </row>
    <row r="43" spans="1:9" s="23" customFormat="1" ht="26.25" customHeight="1">
      <c r="A43" s="18" t="s">
        <v>31</v>
      </c>
      <c r="B43" s="24">
        <v>40</v>
      </c>
      <c r="C43" s="101">
        <v>40618191</v>
      </c>
      <c r="D43" s="103">
        <f t="shared" si="0"/>
        <v>466.10169491525426</v>
      </c>
      <c r="E43" s="79">
        <v>6.3</v>
      </c>
      <c r="F43" s="79">
        <v>867</v>
      </c>
      <c r="G43" s="94">
        <v>41240</v>
      </c>
      <c r="H43" s="20" t="s">
        <v>59</v>
      </c>
      <c r="I43" s="80" t="s">
        <v>185</v>
      </c>
    </row>
    <row r="44" spans="1:9" s="23" customFormat="1" ht="26.25" customHeight="1">
      <c r="A44" s="18" t="s">
        <v>31</v>
      </c>
      <c r="B44" s="24">
        <v>41</v>
      </c>
      <c r="C44" s="101">
        <v>40618826</v>
      </c>
      <c r="D44" s="103">
        <f t="shared" si="0"/>
        <v>466.10169491525426</v>
      </c>
      <c r="E44" s="79">
        <v>11</v>
      </c>
      <c r="F44" s="79">
        <v>899</v>
      </c>
      <c r="G44" s="94">
        <v>41240</v>
      </c>
      <c r="H44" s="93" t="s">
        <v>56</v>
      </c>
      <c r="I44" s="80" t="s">
        <v>186</v>
      </c>
    </row>
    <row r="45" spans="1:9" s="23" customFormat="1" ht="26.25" customHeight="1">
      <c r="A45" s="18" t="s">
        <v>31</v>
      </c>
      <c r="B45" s="24">
        <v>42</v>
      </c>
      <c r="C45" s="101">
        <v>40618816</v>
      </c>
      <c r="D45" s="103">
        <f t="shared" si="0"/>
        <v>466.10169491525426</v>
      </c>
      <c r="E45" s="79">
        <v>6.3</v>
      </c>
      <c r="F45" s="79">
        <v>815</v>
      </c>
      <c r="G45" s="94">
        <v>41235</v>
      </c>
      <c r="H45" s="80" t="s">
        <v>49</v>
      </c>
      <c r="I45" s="80" t="s">
        <v>187</v>
      </c>
    </row>
    <row r="46" spans="1:9" s="23" customFormat="1" ht="26.25" customHeight="1">
      <c r="A46" s="18" t="s">
        <v>31</v>
      </c>
      <c r="B46" s="24">
        <v>43</v>
      </c>
      <c r="C46" s="101">
        <v>40618804</v>
      </c>
      <c r="D46" s="103">
        <f t="shared" si="0"/>
        <v>466.10169491525426</v>
      </c>
      <c r="E46" s="79">
        <v>5</v>
      </c>
      <c r="F46" s="79">
        <v>818</v>
      </c>
      <c r="G46" s="94">
        <v>41235</v>
      </c>
      <c r="H46" s="93" t="s">
        <v>43</v>
      </c>
      <c r="I46" s="80" t="s">
        <v>188</v>
      </c>
    </row>
    <row r="47" spans="1:9" s="23" customFormat="1" ht="26.25" customHeight="1">
      <c r="A47" s="18" t="s">
        <v>31</v>
      </c>
      <c r="B47" s="24">
        <v>44</v>
      </c>
      <c r="C47" s="101">
        <v>40619536</v>
      </c>
      <c r="D47" s="103">
        <f t="shared" si="0"/>
        <v>466.10169491525426</v>
      </c>
      <c r="E47" s="79">
        <v>5</v>
      </c>
      <c r="F47" s="79">
        <v>798</v>
      </c>
      <c r="G47" s="94">
        <v>41214</v>
      </c>
      <c r="H47" s="93" t="s">
        <v>56</v>
      </c>
      <c r="I47" s="80" t="s">
        <v>189</v>
      </c>
    </row>
    <row r="48" spans="1:9" s="23" customFormat="1" ht="26.25" customHeight="1">
      <c r="A48" s="18" t="s">
        <v>31</v>
      </c>
      <c r="B48" s="24">
        <v>45</v>
      </c>
      <c r="C48" s="101">
        <v>40619592</v>
      </c>
      <c r="D48" s="103">
        <f t="shared" si="0"/>
        <v>466.10169491525426</v>
      </c>
      <c r="E48" s="79">
        <v>6.3</v>
      </c>
      <c r="F48" s="79">
        <v>846</v>
      </c>
      <c r="G48" s="94">
        <v>41240</v>
      </c>
      <c r="H48" s="20" t="s">
        <v>59</v>
      </c>
      <c r="I48" s="80" t="s">
        <v>190</v>
      </c>
    </row>
    <row r="49" spans="1:9" s="23" customFormat="1" ht="26.25" customHeight="1">
      <c r="A49" s="18" t="s">
        <v>31</v>
      </c>
      <c r="B49" s="24">
        <v>46</v>
      </c>
      <c r="C49" s="101">
        <v>40625312</v>
      </c>
      <c r="D49" s="103">
        <f t="shared" si="0"/>
        <v>466.10169491525426</v>
      </c>
      <c r="E49" s="79">
        <v>15</v>
      </c>
      <c r="F49" s="79">
        <v>842</v>
      </c>
      <c r="G49" s="94">
        <v>41228</v>
      </c>
      <c r="H49" s="93" t="s">
        <v>56</v>
      </c>
      <c r="I49" s="80" t="s">
        <v>191</v>
      </c>
    </row>
    <row r="50" spans="1:9" s="23" customFormat="1" ht="26.25" customHeight="1">
      <c r="A50" s="18" t="s">
        <v>31</v>
      </c>
      <c r="B50" s="24">
        <v>47</v>
      </c>
      <c r="C50" s="101">
        <v>40623766</v>
      </c>
      <c r="D50" s="103">
        <f t="shared" si="0"/>
        <v>466.10169491525426</v>
      </c>
      <c r="E50" s="79">
        <v>7</v>
      </c>
      <c r="F50" s="79">
        <v>889</v>
      </c>
      <c r="G50" s="94">
        <v>41240</v>
      </c>
      <c r="H50" s="93" t="s">
        <v>43</v>
      </c>
      <c r="I50" s="80" t="s">
        <v>192</v>
      </c>
    </row>
    <row r="51" spans="1:9" s="23" customFormat="1" ht="26.25" customHeight="1">
      <c r="A51" s="18" t="s">
        <v>31</v>
      </c>
      <c r="B51" s="24">
        <v>48</v>
      </c>
      <c r="C51" s="101">
        <v>40628424</v>
      </c>
      <c r="D51" s="103">
        <f t="shared" si="0"/>
        <v>466.10169491525426</v>
      </c>
      <c r="E51" s="79">
        <v>5</v>
      </c>
      <c r="F51" s="79">
        <v>873</v>
      </c>
      <c r="G51" s="94">
        <v>41235</v>
      </c>
      <c r="H51" s="80" t="s">
        <v>49</v>
      </c>
      <c r="I51" s="80" t="s">
        <v>193</v>
      </c>
    </row>
    <row r="52" spans="1:9" s="23" customFormat="1" ht="26.25" customHeight="1">
      <c r="A52" s="18" t="s">
        <v>31</v>
      </c>
      <c r="B52" s="24">
        <v>49</v>
      </c>
      <c r="C52" s="101">
        <v>40627853</v>
      </c>
      <c r="D52" s="103">
        <f t="shared" si="0"/>
        <v>466.10169491525426</v>
      </c>
      <c r="E52" s="79">
        <v>15</v>
      </c>
      <c r="F52" s="79">
        <v>898</v>
      </c>
      <c r="G52" s="94">
        <v>41240</v>
      </c>
      <c r="H52" s="80" t="s">
        <v>48</v>
      </c>
      <c r="I52" s="80" t="s">
        <v>194</v>
      </c>
    </row>
    <row r="53" spans="1:9" s="23" customFormat="1" ht="26.25" customHeight="1">
      <c r="A53" s="18" t="s">
        <v>31</v>
      </c>
      <c r="B53" s="24">
        <v>50</v>
      </c>
      <c r="C53" s="97">
        <v>40605850</v>
      </c>
      <c r="D53" s="103">
        <f t="shared" si="0"/>
        <v>466.10169491525426</v>
      </c>
      <c r="E53" s="97">
        <v>6.72</v>
      </c>
      <c r="F53" s="97">
        <v>836</v>
      </c>
      <c r="G53" s="19">
        <v>41228</v>
      </c>
      <c r="H53" s="80" t="s">
        <v>57</v>
      </c>
      <c r="I53" s="97" t="s">
        <v>195</v>
      </c>
    </row>
    <row r="54" spans="1:9" s="23" customFormat="1" ht="26.25" customHeight="1">
      <c r="A54" s="18" t="s">
        <v>31</v>
      </c>
      <c r="B54" s="24">
        <v>51</v>
      </c>
      <c r="C54" s="97">
        <v>40597219</v>
      </c>
      <c r="D54" s="103">
        <f>34466.89/1.18</f>
        <v>29209.228813559323</v>
      </c>
      <c r="E54" s="97">
        <v>32.64</v>
      </c>
      <c r="F54" s="97">
        <v>833</v>
      </c>
      <c r="G54" s="19">
        <v>41228</v>
      </c>
      <c r="H54" s="80" t="s">
        <v>57</v>
      </c>
      <c r="I54" s="97" t="s">
        <v>195</v>
      </c>
    </row>
    <row r="55" spans="1:9" s="23" customFormat="1" ht="26.25" customHeight="1">
      <c r="A55" s="18" t="s">
        <v>31</v>
      </c>
      <c r="B55" s="24">
        <v>52</v>
      </c>
      <c r="C55" s="97">
        <v>40599298</v>
      </c>
      <c r="D55" s="103">
        <f>25976.89/1.18</f>
        <v>22014.313559322036</v>
      </c>
      <c r="E55" s="97">
        <v>24.6</v>
      </c>
      <c r="F55" s="97">
        <v>834</v>
      </c>
      <c r="G55" s="19">
        <v>41228</v>
      </c>
      <c r="H55" s="80" t="s">
        <v>57</v>
      </c>
      <c r="I55" s="97" t="s">
        <v>195</v>
      </c>
    </row>
    <row r="56" spans="1:9" s="23" customFormat="1" ht="26.25" customHeight="1">
      <c r="A56" s="18" t="s">
        <v>31</v>
      </c>
      <c r="B56" s="24">
        <v>53</v>
      </c>
      <c r="C56" s="97">
        <v>40599294</v>
      </c>
      <c r="D56" s="103">
        <f>27032.86/1.18</f>
        <v>22909.20338983051</v>
      </c>
      <c r="E56" s="97">
        <v>25.6</v>
      </c>
      <c r="F56" s="97">
        <v>837</v>
      </c>
      <c r="G56" s="19">
        <v>41228</v>
      </c>
      <c r="H56" s="80" t="s">
        <v>57</v>
      </c>
      <c r="I56" s="97" t="s">
        <v>195</v>
      </c>
    </row>
    <row r="57" spans="1:9" s="23" customFormat="1" ht="26.25" customHeight="1">
      <c r="A57" s="18" t="s">
        <v>31</v>
      </c>
      <c r="B57" s="24">
        <v>54</v>
      </c>
      <c r="C57" s="20">
        <v>40599301</v>
      </c>
      <c r="D57" s="103">
        <f>29229.27/1.18</f>
        <v>24770.567796610172</v>
      </c>
      <c r="E57" s="20">
        <v>27.68</v>
      </c>
      <c r="F57" s="20">
        <v>835</v>
      </c>
      <c r="G57" s="19">
        <v>41228</v>
      </c>
      <c r="H57" s="80" t="s">
        <v>48</v>
      </c>
      <c r="I57" s="97" t="s">
        <v>195</v>
      </c>
    </row>
    <row r="58" spans="1:9" s="23" customFormat="1" ht="26.25" customHeight="1">
      <c r="A58" s="18" t="s">
        <v>31</v>
      </c>
      <c r="B58" s="24">
        <v>55</v>
      </c>
      <c r="C58" s="97">
        <v>40622778</v>
      </c>
      <c r="D58" s="103">
        <f t="shared" si="0"/>
        <v>466.10169491525426</v>
      </c>
      <c r="E58" s="97">
        <v>13.6</v>
      </c>
      <c r="F58" s="97">
        <v>838</v>
      </c>
      <c r="G58" s="19">
        <v>41228</v>
      </c>
      <c r="H58" s="80" t="s">
        <v>48</v>
      </c>
      <c r="I58" s="97" t="s">
        <v>195</v>
      </c>
    </row>
    <row r="59" spans="1:9" s="23" customFormat="1" ht="26.25" customHeight="1">
      <c r="A59" s="18" t="s">
        <v>31</v>
      </c>
      <c r="B59" s="24">
        <v>56</v>
      </c>
      <c r="C59" s="97">
        <v>40619736</v>
      </c>
      <c r="D59" s="103">
        <f>43421.52/1.18</f>
        <v>36797.898305084746</v>
      </c>
      <c r="E59" s="97">
        <v>41.12</v>
      </c>
      <c r="F59" s="97">
        <v>839</v>
      </c>
      <c r="G59" s="19">
        <v>41228</v>
      </c>
      <c r="H59" s="80" t="s">
        <v>57</v>
      </c>
      <c r="I59" s="97" t="s">
        <v>195</v>
      </c>
    </row>
    <row r="60" spans="1:9" s="23" customFormat="1" ht="26.25" customHeight="1">
      <c r="A60" s="18" t="s">
        <v>31</v>
      </c>
      <c r="B60" s="24">
        <v>57</v>
      </c>
      <c r="C60" s="97">
        <v>40619724</v>
      </c>
      <c r="D60" s="103">
        <f>33115.25/1.18</f>
        <v>28063.77118644068</v>
      </c>
      <c r="E60" s="97">
        <v>31.36</v>
      </c>
      <c r="F60" s="97">
        <v>840</v>
      </c>
      <c r="G60" s="19">
        <v>41228</v>
      </c>
      <c r="H60" s="80" t="s">
        <v>48</v>
      </c>
      <c r="I60" s="97" t="s">
        <v>195</v>
      </c>
    </row>
    <row r="61" spans="1:14" s="151" customFormat="1" ht="34.5" customHeight="1">
      <c r="A61" s="144"/>
      <c r="B61" s="145">
        <v>1</v>
      </c>
      <c r="C61" s="146">
        <v>40210952</v>
      </c>
      <c r="D61" s="147">
        <v>466.10169491525426</v>
      </c>
      <c r="E61" s="146">
        <v>5</v>
      </c>
      <c r="F61" s="148">
        <v>843</v>
      </c>
      <c r="G61" s="149">
        <v>41240</v>
      </c>
      <c r="H61" s="146" t="s">
        <v>249</v>
      </c>
      <c r="I61" s="150" t="s">
        <v>255</v>
      </c>
      <c r="K61" s="143"/>
      <c r="L61" s="143"/>
      <c r="M61" s="143"/>
      <c r="N61" s="143"/>
    </row>
    <row r="62" spans="1:14" s="151" customFormat="1" ht="36.75" customHeight="1">
      <c r="A62" s="144"/>
      <c r="B62" s="145">
        <v>2</v>
      </c>
      <c r="C62" s="152">
        <v>40292479</v>
      </c>
      <c r="D62" s="147">
        <v>466.10169491525426</v>
      </c>
      <c r="E62" s="146">
        <v>5</v>
      </c>
      <c r="F62" s="148">
        <v>871</v>
      </c>
      <c r="G62" s="149">
        <v>41240</v>
      </c>
      <c r="H62" s="146" t="s">
        <v>204</v>
      </c>
      <c r="I62" s="150" t="s">
        <v>256</v>
      </c>
      <c r="K62" s="143"/>
      <c r="L62" s="143"/>
      <c r="M62" s="143"/>
      <c r="N62" s="143"/>
    </row>
    <row r="63" spans="1:14" s="151" customFormat="1" ht="34.5" customHeight="1">
      <c r="A63" s="144"/>
      <c r="B63" s="145">
        <v>3</v>
      </c>
      <c r="C63" s="146">
        <v>40419516</v>
      </c>
      <c r="D63" s="147">
        <v>466.10169491525426</v>
      </c>
      <c r="E63" s="146">
        <v>8</v>
      </c>
      <c r="F63" s="148">
        <v>629</v>
      </c>
      <c r="G63" s="149">
        <v>41221</v>
      </c>
      <c r="H63" s="146" t="s">
        <v>216</v>
      </c>
      <c r="I63" s="146" t="s">
        <v>257</v>
      </c>
      <c r="K63" s="143"/>
      <c r="L63" s="143"/>
      <c r="M63" s="143"/>
      <c r="N63" s="143"/>
    </row>
    <row r="64" spans="1:14" s="151" customFormat="1" ht="36.75" customHeight="1">
      <c r="A64" s="144"/>
      <c r="B64" s="145">
        <v>4</v>
      </c>
      <c r="C64" s="146">
        <v>40484060</v>
      </c>
      <c r="D64" s="147">
        <v>466.10169491525426</v>
      </c>
      <c r="E64" s="146">
        <v>15</v>
      </c>
      <c r="F64" s="148">
        <v>748</v>
      </c>
      <c r="G64" s="149">
        <v>41227</v>
      </c>
      <c r="H64" s="146" t="s">
        <v>223</v>
      </c>
      <c r="I64" s="150" t="s">
        <v>258</v>
      </c>
      <c r="K64" s="143"/>
      <c r="L64" s="143"/>
      <c r="M64" s="143"/>
      <c r="N64" s="143"/>
    </row>
    <row r="65" spans="1:14" s="157" customFormat="1" ht="27" customHeight="1">
      <c r="A65" s="153"/>
      <c r="B65" s="145">
        <v>5</v>
      </c>
      <c r="C65" s="154">
        <v>40529001</v>
      </c>
      <c r="D65" s="147">
        <v>466.10169491525426</v>
      </c>
      <c r="E65" s="155">
        <v>15</v>
      </c>
      <c r="F65" s="155">
        <v>849</v>
      </c>
      <c r="G65" s="156">
        <v>41227</v>
      </c>
      <c r="H65" s="155" t="s">
        <v>212</v>
      </c>
      <c r="I65" s="155" t="s">
        <v>259</v>
      </c>
      <c r="K65" s="158"/>
      <c r="L65" s="158"/>
      <c r="M65" s="158"/>
      <c r="N65" s="158"/>
    </row>
    <row r="66" spans="1:14" ht="36.75" customHeight="1">
      <c r="A66" s="159"/>
      <c r="B66" s="145">
        <v>6</v>
      </c>
      <c r="C66" s="155">
        <v>40542711</v>
      </c>
      <c r="D66" s="147">
        <v>466.10169491525426</v>
      </c>
      <c r="E66" s="155">
        <v>10</v>
      </c>
      <c r="F66" s="155">
        <v>866</v>
      </c>
      <c r="G66" s="156">
        <v>41240</v>
      </c>
      <c r="H66" s="155" t="s">
        <v>223</v>
      </c>
      <c r="I66" s="155" t="s">
        <v>260</v>
      </c>
      <c r="K66" s="160"/>
      <c r="L66" s="160"/>
      <c r="M66" s="160"/>
      <c r="N66" s="160"/>
    </row>
    <row r="67" spans="1:14" ht="36.75" customHeight="1">
      <c r="A67" s="159"/>
      <c r="B67" s="145">
        <v>7</v>
      </c>
      <c r="C67" s="155">
        <v>40542727</v>
      </c>
      <c r="D67" s="147">
        <v>466.10169491525426</v>
      </c>
      <c r="E67" s="155">
        <v>10</v>
      </c>
      <c r="F67" s="155">
        <v>577</v>
      </c>
      <c r="G67" s="156">
        <v>41227</v>
      </c>
      <c r="H67" s="155" t="s">
        <v>223</v>
      </c>
      <c r="I67" s="155" t="s">
        <v>261</v>
      </c>
      <c r="K67" s="160"/>
      <c r="L67" s="160"/>
      <c r="M67" s="160"/>
      <c r="N67" s="160"/>
    </row>
    <row r="68" spans="1:14" ht="36" customHeight="1">
      <c r="A68" s="159"/>
      <c r="B68" s="145">
        <v>8</v>
      </c>
      <c r="C68" s="155">
        <v>40563841</v>
      </c>
      <c r="D68" s="147">
        <v>466.10169491525426</v>
      </c>
      <c r="E68" s="155">
        <v>5</v>
      </c>
      <c r="F68" s="155">
        <v>869</v>
      </c>
      <c r="G68" s="156">
        <v>41240</v>
      </c>
      <c r="H68" s="155" t="s">
        <v>213</v>
      </c>
      <c r="I68" s="155" t="s">
        <v>262</v>
      </c>
      <c r="K68" s="160"/>
      <c r="L68" s="160"/>
      <c r="M68" s="160"/>
      <c r="N68" s="160"/>
    </row>
    <row r="69" spans="1:14" ht="37.5" customHeight="1">
      <c r="A69" s="159"/>
      <c r="B69" s="145">
        <v>9</v>
      </c>
      <c r="C69" s="161">
        <v>40606107</v>
      </c>
      <c r="D69" s="147">
        <v>466.10169491525426</v>
      </c>
      <c r="E69" s="162">
        <v>10</v>
      </c>
      <c r="F69" s="162">
        <v>852</v>
      </c>
      <c r="G69" s="163">
        <v>41227</v>
      </c>
      <c r="H69" s="162" t="s">
        <v>223</v>
      </c>
      <c r="I69" s="164" t="s">
        <v>263</v>
      </c>
      <c r="K69" s="160"/>
      <c r="L69" s="160"/>
      <c r="M69" s="160"/>
      <c r="N69" s="160"/>
    </row>
    <row r="70" spans="1:14" ht="37.5" customHeight="1">
      <c r="A70" s="159"/>
      <c r="B70" s="145">
        <v>10</v>
      </c>
      <c r="C70" s="161">
        <v>40606110</v>
      </c>
      <c r="D70" s="147">
        <v>466.10169491525426</v>
      </c>
      <c r="E70" s="162">
        <v>9</v>
      </c>
      <c r="F70" s="162">
        <v>739</v>
      </c>
      <c r="G70" s="163">
        <v>41214</v>
      </c>
      <c r="H70" s="165" t="s">
        <v>200</v>
      </c>
      <c r="I70" s="164" t="s">
        <v>264</v>
      </c>
      <c r="K70" s="160"/>
      <c r="L70" s="160"/>
      <c r="M70" s="160"/>
      <c r="N70" s="160"/>
    </row>
    <row r="71" spans="1:14" ht="37.5" customHeight="1">
      <c r="A71" s="159"/>
      <c r="B71" s="145">
        <v>11</v>
      </c>
      <c r="C71" s="155">
        <v>40609329</v>
      </c>
      <c r="D71" s="147">
        <v>466.10169491525426</v>
      </c>
      <c r="E71" s="155">
        <v>15</v>
      </c>
      <c r="F71" s="155">
        <v>682</v>
      </c>
      <c r="G71" s="156">
        <v>41221</v>
      </c>
      <c r="H71" s="155" t="s">
        <v>206</v>
      </c>
      <c r="I71" s="154" t="s">
        <v>265</v>
      </c>
      <c r="K71" s="160"/>
      <c r="L71" s="160"/>
      <c r="M71" s="160"/>
      <c r="N71" s="160"/>
    </row>
    <row r="72" spans="1:14" ht="36" customHeight="1">
      <c r="A72" s="159"/>
      <c r="B72" s="145">
        <v>12</v>
      </c>
      <c r="C72" s="166">
        <v>40627502</v>
      </c>
      <c r="D72" s="147">
        <v>466.10169491525426</v>
      </c>
      <c r="E72" s="154">
        <v>6</v>
      </c>
      <c r="F72" s="154">
        <v>746</v>
      </c>
      <c r="G72" s="167">
        <v>41214</v>
      </c>
      <c r="H72" s="168" t="s">
        <v>214</v>
      </c>
      <c r="I72" s="154" t="s">
        <v>266</v>
      </c>
      <c r="K72" s="160"/>
      <c r="L72" s="160"/>
      <c r="M72" s="160"/>
      <c r="N72" s="160"/>
    </row>
    <row r="73" spans="1:14" ht="39" customHeight="1">
      <c r="A73" s="169"/>
      <c r="B73" s="145">
        <v>13</v>
      </c>
      <c r="C73" s="154">
        <v>40627585</v>
      </c>
      <c r="D73" s="147">
        <v>466.10169491525426</v>
      </c>
      <c r="E73" s="154">
        <v>6</v>
      </c>
      <c r="F73" s="154">
        <v>894</v>
      </c>
      <c r="G73" s="167">
        <v>41240</v>
      </c>
      <c r="H73" s="154" t="s">
        <v>211</v>
      </c>
      <c r="I73" s="154" t="s">
        <v>267</v>
      </c>
      <c r="K73" s="160"/>
      <c r="L73" s="160"/>
      <c r="M73" s="160"/>
      <c r="N73" s="160"/>
    </row>
    <row r="74" spans="1:9" s="23" customFormat="1" ht="33" customHeight="1">
      <c r="A74" s="203" t="s">
        <v>354</v>
      </c>
      <c r="B74" s="202">
        <v>19</v>
      </c>
      <c r="C74" s="181">
        <v>40505837</v>
      </c>
      <c r="D74" s="210">
        <v>550</v>
      </c>
      <c r="E74" s="199">
        <v>15</v>
      </c>
      <c r="F74" s="207">
        <v>313</v>
      </c>
      <c r="G74" s="200">
        <v>41236</v>
      </c>
      <c r="H74" s="214" t="s">
        <v>290</v>
      </c>
      <c r="I74" s="199" t="s">
        <v>355</v>
      </c>
    </row>
    <row r="75" spans="1:9" s="23" customFormat="1" ht="30" customHeight="1">
      <c r="A75" s="203" t="s">
        <v>354</v>
      </c>
      <c r="B75" s="202">
        <v>13</v>
      </c>
      <c r="C75" s="199">
        <v>40477223</v>
      </c>
      <c r="D75" s="210">
        <v>550</v>
      </c>
      <c r="E75" s="199">
        <v>15</v>
      </c>
      <c r="F75" s="207">
        <v>738</v>
      </c>
      <c r="G75" s="200">
        <v>41236</v>
      </c>
      <c r="H75" s="215" t="s">
        <v>291</v>
      </c>
      <c r="I75" s="199" t="s">
        <v>356</v>
      </c>
    </row>
    <row r="76" spans="1:9" s="23" customFormat="1" ht="30" customHeight="1">
      <c r="A76" s="203" t="s">
        <v>354</v>
      </c>
      <c r="B76" s="202">
        <v>20</v>
      </c>
      <c r="C76" s="181">
        <v>40558883</v>
      </c>
      <c r="D76" s="176">
        <v>550</v>
      </c>
      <c r="E76" s="181">
        <v>5</v>
      </c>
      <c r="F76" s="208">
        <v>811</v>
      </c>
      <c r="G76" s="216">
        <v>41221</v>
      </c>
      <c r="H76" s="187" t="s">
        <v>291</v>
      </c>
      <c r="I76" s="181" t="s">
        <v>357</v>
      </c>
    </row>
    <row r="77" spans="1:9" s="23" customFormat="1" ht="27" customHeight="1">
      <c r="A77" s="203" t="s">
        <v>354</v>
      </c>
      <c r="B77" s="202">
        <v>32</v>
      </c>
      <c r="C77" s="211">
        <v>40627666</v>
      </c>
      <c r="D77" s="176">
        <v>550</v>
      </c>
      <c r="E77" s="217">
        <v>15</v>
      </c>
      <c r="F77" s="208">
        <v>810</v>
      </c>
      <c r="G77" s="216">
        <v>41221</v>
      </c>
      <c r="H77" s="187" t="s">
        <v>291</v>
      </c>
      <c r="I77" s="218" t="s">
        <v>358</v>
      </c>
    </row>
    <row r="78" spans="1:9" s="23" customFormat="1" ht="30" customHeight="1">
      <c r="A78" s="203" t="s">
        <v>354</v>
      </c>
      <c r="B78" s="202">
        <v>22</v>
      </c>
      <c r="C78" s="181">
        <v>40592177</v>
      </c>
      <c r="D78" s="188">
        <v>550</v>
      </c>
      <c r="E78" s="181">
        <v>7</v>
      </c>
      <c r="F78" s="219">
        <v>761</v>
      </c>
      <c r="G78" s="216">
        <v>41214</v>
      </c>
      <c r="H78" s="187" t="s">
        <v>292</v>
      </c>
      <c r="I78" s="181" t="s">
        <v>359</v>
      </c>
    </row>
    <row r="79" spans="1:9" s="23" customFormat="1" ht="30" customHeight="1">
      <c r="A79" s="203" t="s">
        <v>354</v>
      </c>
      <c r="B79" s="202">
        <v>24</v>
      </c>
      <c r="C79" s="181">
        <v>40606506</v>
      </c>
      <c r="D79" s="176">
        <v>550</v>
      </c>
      <c r="E79" s="181">
        <v>10</v>
      </c>
      <c r="F79" s="208">
        <v>766</v>
      </c>
      <c r="G79" s="216">
        <v>41214</v>
      </c>
      <c r="H79" s="187" t="s">
        <v>292</v>
      </c>
      <c r="I79" s="181" t="s">
        <v>360</v>
      </c>
    </row>
    <row r="80" spans="1:9" s="23" customFormat="1" ht="30" customHeight="1">
      <c r="A80" s="203" t="s">
        <v>354</v>
      </c>
      <c r="B80" s="202">
        <v>3</v>
      </c>
      <c r="C80" s="220">
        <v>40406045</v>
      </c>
      <c r="D80" s="210">
        <v>550</v>
      </c>
      <c r="E80" s="221">
        <v>15</v>
      </c>
      <c r="F80" s="222">
        <v>857</v>
      </c>
      <c r="G80" s="200">
        <v>41235</v>
      </c>
      <c r="H80" s="215" t="s">
        <v>293</v>
      </c>
      <c r="I80" s="223" t="s">
        <v>361</v>
      </c>
    </row>
    <row r="81" spans="1:9" s="23" customFormat="1" ht="37.5" customHeight="1">
      <c r="A81" s="203" t="s">
        <v>354</v>
      </c>
      <c r="B81" s="202">
        <v>25</v>
      </c>
      <c r="C81" s="181">
        <v>40605272</v>
      </c>
      <c r="D81" s="176">
        <v>550</v>
      </c>
      <c r="E81" s="181">
        <v>5</v>
      </c>
      <c r="F81" s="208">
        <v>862</v>
      </c>
      <c r="G81" s="216">
        <v>41236</v>
      </c>
      <c r="H81" s="224" t="s">
        <v>293</v>
      </c>
      <c r="I81" s="181" t="s">
        <v>362</v>
      </c>
    </row>
    <row r="82" spans="1:9" s="23" customFormat="1" ht="30" customHeight="1">
      <c r="A82" s="203" t="s">
        <v>354</v>
      </c>
      <c r="B82" s="202">
        <v>29</v>
      </c>
      <c r="C82" s="211">
        <v>40621723</v>
      </c>
      <c r="D82" s="176">
        <v>550</v>
      </c>
      <c r="E82" s="179">
        <v>5</v>
      </c>
      <c r="F82" s="208">
        <v>821</v>
      </c>
      <c r="G82" s="216">
        <v>41221</v>
      </c>
      <c r="H82" s="191" t="s">
        <v>293</v>
      </c>
      <c r="I82" s="225" t="s">
        <v>363</v>
      </c>
    </row>
    <row r="83" spans="1:9" s="23" customFormat="1" ht="30" customHeight="1">
      <c r="A83" s="203" t="s">
        <v>354</v>
      </c>
      <c r="B83" s="202">
        <v>6</v>
      </c>
      <c r="C83" s="226">
        <v>40462269</v>
      </c>
      <c r="D83" s="176">
        <v>63358.25</v>
      </c>
      <c r="E83" s="181">
        <v>60</v>
      </c>
      <c r="F83" s="212">
        <v>537</v>
      </c>
      <c r="G83" s="216">
        <v>41236</v>
      </c>
      <c r="H83" s="227" t="s">
        <v>287</v>
      </c>
      <c r="I83" s="181" t="s">
        <v>364</v>
      </c>
    </row>
    <row r="84" spans="1:9" s="23" customFormat="1" ht="30" customHeight="1">
      <c r="A84" s="203" t="s">
        <v>354</v>
      </c>
      <c r="B84" s="202">
        <v>34</v>
      </c>
      <c r="C84" s="228">
        <v>40633635</v>
      </c>
      <c r="D84" s="176">
        <v>550</v>
      </c>
      <c r="E84" s="181">
        <v>5</v>
      </c>
      <c r="F84" s="208">
        <v>816</v>
      </c>
      <c r="G84" s="216">
        <v>41221</v>
      </c>
      <c r="H84" s="189" t="s">
        <v>272</v>
      </c>
      <c r="I84" s="181" t="s">
        <v>365</v>
      </c>
    </row>
    <row r="85" spans="1:9" s="23" customFormat="1" ht="30" customHeight="1">
      <c r="A85" s="203" t="s">
        <v>354</v>
      </c>
      <c r="B85" s="202">
        <v>4</v>
      </c>
      <c r="C85" s="181">
        <v>40436595</v>
      </c>
      <c r="D85" s="176">
        <v>163675.48</v>
      </c>
      <c r="E85" s="181">
        <v>155</v>
      </c>
      <c r="F85" s="212">
        <v>579</v>
      </c>
      <c r="G85" s="216">
        <v>41214</v>
      </c>
      <c r="H85" s="189" t="s">
        <v>288</v>
      </c>
      <c r="I85" s="181" t="s">
        <v>366</v>
      </c>
    </row>
    <row r="86" spans="1:9" s="23" customFormat="1" ht="30" customHeight="1">
      <c r="A86" s="203" t="s">
        <v>354</v>
      </c>
      <c r="B86" s="202">
        <v>23</v>
      </c>
      <c r="C86" s="181">
        <v>40594014</v>
      </c>
      <c r="D86" s="184">
        <v>466.1</v>
      </c>
      <c r="E86" s="181">
        <v>15</v>
      </c>
      <c r="F86" s="208">
        <v>745</v>
      </c>
      <c r="G86" s="216">
        <v>41214</v>
      </c>
      <c r="H86" s="229" t="s">
        <v>269</v>
      </c>
      <c r="I86" s="181" t="s">
        <v>367</v>
      </c>
    </row>
    <row r="87" spans="1:9" s="23" customFormat="1" ht="30" customHeight="1">
      <c r="A87" s="203" t="s">
        <v>354</v>
      </c>
      <c r="B87" s="202">
        <v>1</v>
      </c>
      <c r="C87" s="199">
        <v>40334749</v>
      </c>
      <c r="D87" s="184">
        <v>466.1</v>
      </c>
      <c r="E87" s="230">
        <v>11</v>
      </c>
      <c r="F87" s="207">
        <v>817</v>
      </c>
      <c r="G87" s="200">
        <v>41214</v>
      </c>
      <c r="H87" s="214" t="s">
        <v>269</v>
      </c>
      <c r="I87" s="231" t="s">
        <v>368</v>
      </c>
    </row>
    <row r="88" spans="1:9" s="23" customFormat="1" ht="30" customHeight="1">
      <c r="A88" s="203" t="s">
        <v>354</v>
      </c>
      <c r="B88" s="202">
        <v>16</v>
      </c>
      <c r="C88" s="181">
        <v>40495041</v>
      </c>
      <c r="D88" s="184">
        <v>466.1</v>
      </c>
      <c r="E88" s="181">
        <v>15</v>
      </c>
      <c r="F88" s="212">
        <v>747</v>
      </c>
      <c r="G88" s="216">
        <v>41214</v>
      </c>
      <c r="H88" s="232" t="s">
        <v>269</v>
      </c>
      <c r="I88" s="181" t="s">
        <v>369</v>
      </c>
    </row>
    <row r="89" spans="1:9" s="23" customFormat="1" ht="30" customHeight="1">
      <c r="A89" s="203" t="s">
        <v>354</v>
      </c>
      <c r="B89" s="202">
        <v>17</v>
      </c>
      <c r="C89" s="181">
        <v>40505527</v>
      </c>
      <c r="D89" s="184">
        <v>466.1</v>
      </c>
      <c r="E89" s="181">
        <v>15</v>
      </c>
      <c r="F89" s="208">
        <v>750</v>
      </c>
      <c r="G89" s="216">
        <v>41236</v>
      </c>
      <c r="H89" s="187" t="s">
        <v>269</v>
      </c>
      <c r="I89" s="181" t="s">
        <v>370</v>
      </c>
    </row>
    <row r="90" spans="1:9" s="23" customFormat="1" ht="30" customHeight="1">
      <c r="A90" s="203" t="s">
        <v>354</v>
      </c>
      <c r="B90" s="202">
        <v>18</v>
      </c>
      <c r="C90" s="199">
        <v>40505592</v>
      </c>
      <c r="D90" s="182">
        <v>466.1</v>
      </c>
      <c r="E90" s="199">
        <v>15</v>
      </c>
      <c r="F90" s="207">
        <v>755</v>
      </c>
      <c r="G90" s="200">
        <v>41236</v>
      </c>
      <c r="H90" s="215" t="s">
        <v>269</v>
      </c>
      <c r="I90" s="199" t="s">
        <v>371</v>
      </c>
    </row>
    <row r="91" spans="1:9" s="23" customFormat="1" ht="30" customHeight="1">
      <c r="A91" s="203" t="s">
        <v>354</v>
      </c>
      <c r="B91" s="202">
        <v>26</v>
      </c>
      <c r="C91" s="206">
        <v>40609984</v>
      </c>
      <c r="D91" s="184">
        <v>466.1</v>
      </c>
      <c r="E91" s="181">
        <v>5</v>
      </c>
      <c r="F91" s="208">
        <v>801</v>
      </c>
      <c r="G91" s="216">
        <v>41214</v>
      </c>
      <c r="H91" s="189" t="s">
        <v>269</v>
      </c>
      <c r="I91" s="181" t="s">
        <v>372</v>
      </c>
    </row>
    <row r="92" spans="1:9" s="23" customFormat="1" ht="30" customHeight="1">
      <c r="A92" s="203" t="s">
        <v>354</v>
      </c>
      <c r="B92" s="202">
        <v>30</v>
      </c>
      <c r="C92" s="211">
        <v>40627263</v>
      </c>
      <c r="D92" s="184">
        <v>466.1</v>
      </c>
      <c r="E92" s="217">
        <v>15</v>
      </c>
      <c r="F92" s="208">
        <v>861</v>
      </c>
      <c r="G92" s="216">
        <v>41236</v>
      </c>
      <c r="H92" s="189" t="s">
        <v>269</v>
      </c>
      <c r="I92" s="218" t="s">
        <v>373</v>
      </c>
    </row>
    <row r="93" spans="1:9" s="23" customFormat="1" ht="30" customHeight="1">
      <c r="A93" s="203" t="s">
        <v>354</v>
      </c>
      <c r="B93" s="202">
        <v>10</v>
      </c>
      <c r="C93" s="199">
        <v>40472652</v>
      </c>
      <c r="D93" s="184">
        <v>466.1</v>
      </c>
      <c r="E93" s="199">
        <v>5</v>
      </c>
      <c r="F93" s="207">
        <v>823</v>
      </c>
      <c r="G93" s="200">
        <v>41236</v>
      </c>
      <c r="H93" s="215" t="s">
        <v>284</v>
      </c>
      <c r="I93" s="199" t="s">
        <v>374</v>
      </c>
    </row>
    <row r="94" spans="1:9" s="23" customFormat="1" ht="30" customHeight="1">
      <c r="A94" s="203" t="s">
        <v>354</v>
      </c>
      <c r="B94" s="202">
        <v>9</v>
      </c>
      <c r="C94" s="199">
        <v>40468122</v>
      </c>
      <c r="D94" s="184">
        <v>466.1</v>
      </c>
      <c r="E94" s="199">
        <v>5</v>
      </c>
      <c r="F94" s="207">
        <v>735</v>
      </c>
      <c r="G94" s="200">
        <v>41228</v>
      </c>
      <c r="H94" s="233" t="s">
        <v>375</v>
      </c>
      <c r="I94" s="199" t="s">
        <v>376</v>
      </c>
    </row>
    <row r="95" spans="1:9" s="23" customFormat="1" ht="30" customHeight="1">
      <c r="A95" s="203" t="s">
        <v>354</v>
      </c>
      <c r="B95" s="202">
        <v>15</v>
      </c>
      <c r="C95" s="181">
        <v>40479982</v>
      </c>
      <c r="D95" s="184">
        <v>53693.43</v>
      </c>
      <c r="E95" s="234">
        <v>5</v>
      </c>
      <c r="F95" s="208">
        <v>800</v>
      </c>
      <c r="G95" s="216">
        <v>41236</v>
      </c>
      <c r="H95" s="187" t="s">
        <v>282</v>
      </c>
      <c r="I95" s="235" t="s">
        <v>377</v>
      </c>
    </row>
    <row r="96" spans="1:9" ht="30" customHeight="1">
      <c r="A96" s="203" t="s">
        <v>354</v>
      </c>
      <c r="B96" s="202">
        <v>35</v>
      </c>
      <c r="C96" s="228">
        <v>40633722</v>
      </c>
      <c r="D96" s="184">
        <v>466.1</v>
      </c>
      <c r="E96" s="181">
        <v>5</v>
      </c>
      <c r="F96" s="208">
        <v>825</v>
      </c>
      <c r="G96" s="216">
        <v>41221</v>
      </c>
      <c r="H96" s="189" t="s">
        <v>277</v>
      </c>
      <c r="I96" s="181" t="s">
        <v>378</v>
      </c>
    </row>
    <row r="97" spans="1:9" ht="30" customHeight="1">
      <c r="A97" s="203" t="s">
        <v>354</v>
      </c>
      <c r="B97" s="202">
        <v>21</v>
      </c>
      <c r="C97" s="181">
        <v>40582734</v>
      </c>
      <c r="D97" s="184">
        <v>138708.03</v>
      </c>
      <c r="E97" s="181">
        <v>5</v>
      </c>
      <c r="F97" s="208">
        <v>786</v>
      </c>
      <c r="G97" s="216">
        <v>41236</v>
      </c>
      <c r="H97" s="187" t="s">
        <v>317</v>
      </c>
      <c r="I97" s="181" t="s">
        <v>379</v>
      </c>
    </row>
    <row r="98" spans="1:9" ht="30" customHeight="1">
      <c r="A98" s="203" t="s">
        <v>354</v>
      </c>
      <c r="B98" s="202">
        <v>31</v>
      </c>
      <c r="C98" s="211">
        <v>40627434</v>
      </c>
      <c r="D98" s="184">
        <v>466.1</v>
      </c>
      <c r="E98" s="217">
        <v>14</v>
      </c>
      <c r="F98" s="208">
        <v>814</v>
      </c>
      <c r="G98" s="216">
        <v>41236</v>
      </c>
      <c r="H98" s="189" t="s">
        <v>289</v>
      </c>
      <c r="I98" s="218" t="s">
        <v>380</v>
      </c>
    </row>
    <row r="99" spans="1:9" ht="30" customHeight="1">
      <c r="A99" s="203" t="s">
        <v>354</v>
      </c>
      <c r="B99" s="202">
        <v>2</v>
      </c>
      <c r="C99" s="236">
        <v>40396685</v>
      </c>
      <c r="D99" s="184">
        <v>466.1</v>
      </c>
      <c r="E99" s="199">
        <v>3</v>
      </c>
      <c r="F99" s="207">
        <v>272</v>
      </c>
      <c r="G99" s="200">
        <v>41236</v>
      </c>
      <c r="H99" s="209" t="s">
        <v>271</v>
      </c>
      <c r="I99" s="199" t="s">
        <v>381</v>
      </c>
    </row>
    <row r="100" spans="1:9" ht="30" customHeight="1">
      <c r="A100" s="203" t="s">
        <v>354</v>
      </c>
      <c r="B100" s="202">
        <v>5</v>
      </c>
      <c r="C100" s="181">
        <v>40441527</v>
      </c>
      <c r="D100" s="184">
        <v>466.1</v>
      </c>
      <c r="E100" s="181">
        <v>5</v>
      </c>
      <c r="F100" s="212">
        <v>865</v>
      </c>
      <c r="G100" s="216">
        <v>41236</v>
      </c>
      <c r="H100" s="237" t="s">
        <v>271</v>
      </c>
      <c r="I100" s="238" t="s">
        <v>382</v>
      </c>
    </row>
    <row r="101" spans="1:9" ht="28.5" customHeight="1">
      <c r="A101" s="203" t="s">
        <v>354</v>
      </c>
      <c r="B101" s="202">
        <v>7</v>
      </c>
      <c r="C101" s="199">
        <v>40462779</v>
      </c>
      <c r="D101" s="184">
        <v>466.1</v>
      </c>
      <c r="E101" s="199">
        <v>15</v>
      </c>
      <c r="F101" s="207">
        <v>853</v>
      </c>
      <c r="G101" s="200">
        <v>41236</v>
      </c>
      <c r="H101" s="215" t="s">
        <v>271</v>
      </c>
      <c r="I101" s="199" t="s">
        <v>383</v>
      </c>
    </row>
    <row r="102" spans="1:9" ht="33" customHeight="1">
      <c r="A102" s="203" t="s">
        <v>354</v>
      </c>
      <c r="B102" s="202">
        <v>8</v>
      </c>
      <c r="C102" s="199">
        <v>40462791</v>
      </c>
      <c r="D102" s="277">
        <v>466.1</v>
      </c>
      <c r="E102" s="199">
        <v>15</v>
      </c>
      <c r="F102" s="207">
        <v>880</v>
      </c>
      <c r="G102" s="200">
        <v>41236</v>
      </c>
      <c r="H102" s="215" t="s">
        <v>271</v>
      </c>
      <c r="I102" s="199" t="s">
        <v>384</v>
      </c>
    </row>
    <row r="103" spans="1:9" ht="38.25" customHeight="1">
      <c r="A103" s="203" t="s">
        <v>354</v>
      </c>
      <c r="B103" s="202">
        <v>11</v>
      </c>
      <c r="C103" s="199">
        <v>40472689</v>
      </c>
      <c r="D103" s="184">
        <v>466.1</v>
      </c>
      <c r="E103" s="199">
        <v>10</v>
      </c>
      <c r="F103" s="222">
        <v>472</v>
      </c>
      <c r="G103" s="200">
        <v>41236</v>
      </c>
      <c r="H103" s="215" t="s">
        <v>271</v>
      </c>
      <c r="I103" s="199" t="s">
        <v>385</v>
      </c>
    </row>
    <row r="104" spans="1:9" ht="36.75" customHeight="1">
      <c r="A104" s="203" t="s">
        <v>354</v>
      </c>
      <c r="B104" s="202">
        <v>12</v>
      </c>
      <c r="C104" s="181">
        <v>40475353</v>
      </c>
      <c r="D104" s="184">
        <v>466.1</v>
      </c>
      <c r="E104" s="181">
        <v>12</v>
      </c>
      <c r="F104" s="208">
        <v>446</v>
      </c>
      <c r="G104" s="216">
        <v>41236</v>
      </c>
      <c r="H104" s="239" t="s">
        <v>271</v>
      </c>
      <c r="I104" s="181" t="s">
        <v>386</v>
      </c>
    </row>
    <row r="105" spans="1:9" ht="41.25" customHeight="1">
      <c r="A105" s="203" t="s">
        <v>354</v>
      </c>
      <c r="B105" s="202">
        <v>14</v>
      </c>
      <c r="C105" s="181">
        <v>40478135</v>
      </c>
      <c r="D105" s="184">
        <v>466.1</v>
      </c>
      <c r="E105" s="234">
        <v>10</v>
      </c>
      <c r="F105" s="241">
        <v>754</v>
      </c>
      <c r="G105" s="242">
        <v>41236</v>
      </c>
      <c r="H105" s="224" t="s">
        <v>271</v>
      </c>
      <c r="I105" s="235" t="s">
        <v>387</v>
      </c>
    </row>
    <row r="106" spans="1:9" ht="30" customHeight="1">
      <c r="A106" s="203" t="s">
        <v>354</v>
      </c>
      <c r="B106" s="202">
        <v>27</v>
      </c>
      <c r="C106" s="181">
        <v>40610102</v>
      </c>
      <c r="D106" s="184">
        <v>466.1</v>
      </c>
      <c r="E106" s="181">
        <v>8</v>
      </c>
      <c r="F106" s="208">
        <v>752</v>
      </c>
      <c r="G106" s="216">
        <v>41214</v>
      </c>
      <c r="H106" s="187" t="s">
        <v>271</v>
      </c>
      <c r="I106" s="181" t="s">
        <v>388</v>
      </c>
    </row>
    <row r="107" spans="1:9" ht="42.75" customHeight="1">
      <c r="A107" s="203" t="s">
        <v>354</v>
      </c>
      <c r="B107" s="202">
        <v>28</v>
      </c>
      <c r="C107" s="181">
        <v>40612398</v>
      </c>
      <c r="D107" s="184">
        <v>466.1</v>
      </c>
      <c r="E107" s="181">
        <v>15</v>
      </c>
      <c r="F107" s="208">
        <v>774</v>
      </c>
      <c r="G107" s="216">
        <v>41214</v>
      </c>
      <c r="H107" s="187" t="s">
        <v>271</v>
      </c>
      <c r="I107" s="181" t="s">
        <v>389</v>
      </c>
    </row>
    <row r="108" spans="1:9" ht="37.5" customHeight="1">
      <c r="A108" s="203" t="s">
        <v>354</v>
      </c>
      <c r="B108" s="202">
        <v>33</v>
      </c>
      <c r="C108" s="211">
        <v>40631666</v>
      </c>
      <c r="D108" s="240">
        <v>466.1</v>
      </c>
      <c r="E108" s="181">
        <v>6</v>
      </c>
      <c r="F108" s="208">
        <v>806</v>
      </c>
      <c r="G108" s="216">
        <v>41214</v>
      </c>
      <c r="H108" s="187" t="s">
        <v>271</v>
      </c>
      <c r="I108" s="181" t="s">
        <v>390</v>
      </c>
    </row>
    <row r="109" spans="1:9" ht="18.75">
      <c r="A109" s="169" t="s">
        <v>34</v>
      </c>
      <c r="B109" s="252">
        <v>1</v>
      </c>
      <c r="C109" s="253">
        <v>40264144</v>
      </c>
      <c r="D109" s="278">
        <v>466.1</v>
      </c>
      <c r="E109" s="254">
        <v>12</v>
      </c>
      <c r="F109" s="249">
        <v>803</v>
      </c>
      <c r="G109" s="247">
        <v>41240</v>
      </c>
      <c r="H109" s="249" t="s">
        <v>392</v>
      </c>
      <c r="I109" s="184" t="s">
        <v>423</v>
      </c>
    </row>
    <row r="110" spans="1:9" ht="18.75">
      <c r="A110" s="169" t="s">
        <v>34</v>
      </c>
      <c r="B110" s="252">
        <v>2</v>
      </c>
      <c r="C110" s="253">
        <v>40323753</v>
      </c>
      <c r="D110" s="184">
        <v>466.1</v>
      </c>
      <c r="E110" s="254">
        <v>15</v>
      </c>
      <c r="F110" s="249">
        <v>762</v>
      </c>
      <c r="G110" s="247">
        <v>41236</v>
      </c>
      <c r="H110" s="249" t="s">
        <v>404</v>
      </c>
      <c r="I110" s="185" t="s">
        <v>424</v>
      </c>
    </row>
    <row r="111" spans="1:9" ht="18.75">
      <c r="A111" s="169" t="s">
        <v>34</v>
      </c>
      <c r="B111" s="252">
        <v>3</v>
      </c>
      <c r="C111" s="253">
        <v>40341520</v>
      </c>
      <c r="D111" s="279">
        <v>466.1</v>
      </c>
      <c r="E111" s="254">
        <v>2</v>
      </c>
      <c r="F111" s="249">
        <v>802</v>
      </c>
      <c r="G111" s="247">
        <v>41214</v>
      </c>
      <c r="H111" s="249" t="s">
        <v>397</v>
      </c>
      <c r="I111" s="185" t="s">
        <v>425</v>
      </c>
    </row>
    <row r="112" spans="1:9" ht="18.75">
      <c r="A112" s="169" t="s">
        <v>34</v>
      </c>
      <c r="B112" s="252">
        <v>4</v>
      </c>
      <c r="C112" s="253">
        <v>40403417</v>
      </c>
      <c r="D112" s="184">
        <v>466.1</v>
      </c>
      <c r="E112" s="254">
        <v>15</v>
      </c>
      <c r="F112" s="249">
        <v>594</v>
      </c>
      <c r="G112" s="247">
        <v>41235</v>
      </c>
      <c r="H112" s="249" t="s">
        <v>405</v>
      </c>
      <c r="I112" s="185" t="s">
        <v>426</v>
      </c>
    </row>
    <row r="113" spans="1:9" ht="18.75">
      <c r="A113" s="169" t="s">
        <v>34</v>
      </c>
      <c r="B113" s="252">
        <v>5</v>
      </c>
      <c r="C113" s="253">
        <v>40423844</v>
      </c>
      <c r="D113" s="184">
        <v>466.1</v>
      </c>
      <c r="E113" s="254">
        <v>15</v>
      </c>
      <c r="F113" s="249">
        <v>850</v>
      </c>
      <c r="G113" s="247">
        <v>41235</v>
      </c>
      <c r="H113" s="249" t="s">
        <v>398</v>
      </c>
      <c r="I113" s="185" t="s">
        <v>427</v>
      </c>
    </row>
    <row r="114" spans="1:9" ht="18.75">
      <c r="A114" s="169" t="s">
        <v>34</v>
      </c>
      <c r="B114" s="252">
        <v>6</v>
      </c>
      <c r="C114" s="253">
        <v>40442504</v>
      </c>
      <c r="D114" s="184">
        <v>466.1</v>
      </c>
      <c r="E114" s="254">
        <v>30</v>
      </c>
      <c r="F114" s="255">
        <v>854</v>
      </c>
      <c r="G114" s="247">
        <v>41227</v>
      </c>
      <c r="H114" s="249" t="s">
        <v>392</v>
      </c>
      <c r="I114" s="185" t="s">
        <v>428</v>
      </c>
    </row>
    <row r="115" spans="1:9" ht="18.75">
      <c r="A115" s="169" t="s">
        <v>34</v>
      </c>
      <c r="B115" s="252">
        <v>7</v>
      </c>
      <c r="C115" s="253">
        <v>40459992</v>
      </c>
      <c r="D115" s="184">
        <v>466.1</v>
      </c>
      <c r="E115" s="254">
        <v>15</v>
      </c>
      <c r="F115" s="249">
        <v>792</v>
      </c>
      <c r="G115" s="247">
        <v>41240</v>
      </c>
      <c r="H115" s="249" t="s">
        <v>406</v>
      </c>
      <c r="I115" s="185" t="s">
        <v>429</v>
      </c>
    </row>
    <row r="116" spans="1:9" ht="18.75">
      <c r="A116" s="169" t="s">
        <v>34</v>
      </c>
      <c r="B116" s="252">
        <v>8</v>
      </c>
      <c r="C116" s="253">
        <v>40496168</v>
      </c>
      <c r="D116" s="240">
        <v>466.1</v>
      </c>
      <c r="E116" s="254">
        <v>10</v>
      </c>
      <c r="F116" s="249">
        <v>696</v>
      </c>
      <c r="G116" s="247">
        <v>41228</v>
      </c>
      <c r="H116" s="249" t="s">
        <v>405</v>
      </c>
      <c r="I116" s="185" t="s">
        <v>430</v>
      </c>
    </row>
    <row r="117" spans="1:9" ht="18.75">
      <c r="A117" s="169" t="s">
        <v>34</v>
      </c>
      <c r="B117" s="252">
        <v>9</v>
      </c>
      <c r="C117" s="253">
        <v>40506981</v>
      </c>
      <c r="D117" s="240">
        <v>466.1</v>
      </c>
      <c r="E117" s="254">
        <v>180</v>
      </c>
      <c r="F117" s="249">
        <v>812</v>
      </c>
      <c r="G117" s="247">
        <v>41240</v>
      </c>
      <c r="H117" s="249" t="s">
        <v>405</v>
      </c>
      <c r="I117" s="185" t="s">
        <v>431</v>
      </c>
    </row>
    <row r="118" spans="1:9" ht="18.75">
      <c r="A118" s="169" t="s">
        <v>34</v>
      </c>
      <c r="B118" s="252">
        <v>10</v>
      </c>
      <c r="C118" s="253">
        <v>40514116</v>
      </c>
      <c r="D118" s="184">
        <v>466.1</v>
      </c>
      <c r="E118" s="254">
        <v>9</v>
      </c>
      <c r="F118" s="249">
        <v>863</v>
      </c>
      <c r="G118" s="247">
        <v>41227</v>
      </c>
      <c r="H118" s="249" t="s">
        <v>399</v>
      </c>
      <c r="I118" s="185" t="s">
        <v>432</v>
      </c>
    </row>
    <row r="119" spans="1:9" ht="18.75">
      <c r="A119" s="256" t="s">
        <v>34</v>
      </c>
      <c r="B119" s="252">
        <v>11</v>
      </c>
      <c r="C119" s="246">
        <v>40521784</v>
      </c>
      <c r="D119" s="277">
        <v>466.1</v>
      </c>
      <c r="E119" s="248">
        <v>15</v>
      </c>
      <c r="F119" s="213">
        <v>848</v>
      </c>
      <c r="G119" s="257">
        <v>41227</v>
      </c>
      <c r="H119" s="258" t="s">
        <v>400</v>
      </c>
      <c r="I119" s="185" t="s">
        <v>433</v>
      </c>
    </row>
    <row r="120" spans="1:9" ht="18.75">
      <c r="A120" s="256" t="s">
        <v>34</v>
      </c>
      <c r="B120" s="252">
        <v>12</v>
      </c>
      <c r="C120" s="246">
        <v>40599479</v>
      </c>
      <c r="D120" s="184">
        <v>466.1</v>
      </c>
      <c r="E120" s="248">
        <v>15</v>
      </c>
      <c r="F120" s="213">
        <v>829</v>
      </c>
      <c r="G120" s="257">
        <v>41227</v>
      </c>
      <c r="H120" s="258" t="s">
        <v>394</v>
      </c>
      <c r="I120" s="185" t="s">
        <v>434</v>
      </c>
    </row>
    <row r="121" spans="1:9" ht="18.75">
      <c r="A121" s="256" t="s">
        <v>34</v>
      </c>
      <c r="B121" s="252">
        <v>13</v>
      </c>
      <c r="C121" s="246">
        <v>40646611</v>
      </c>
      <c r="D121" s="255">
        <v>466.1</v>
      </c>
      <c r="E121" s="248">
        <v>5</v>
      </c>
      <c r="F121" s="213">
        <v>854</v>
      </c>
      <c r="G121" s="257">
        <v>41240</v>
      </c>
      <c r="H121" s="258" t="s">
        <v>398</v>
      </c>
      <c r="I121" s="185" t="s">
        <v>435</v>
      </c>
    </row>
    <row r="122" spans="1:9" ht="18.75">
      <c r="A122" s="256" t="s">
        <v>34</v>
      </c>
      <c r="B122" s="252">
        <v>14</v>
      </c>
      <c r="C122" s="246">
        <v>40648248</v>
      </c>
      <c r="D122" s="255">
        <v>466.1</v>
      </c>
      <c r="E122" s="248">
        <v>5</v>
      </c>
      <c r="F122" s="213">
        <v>908</v>
      </c>
      <c r="G122" s="257">
        <v>41240</v>
      </c>
      <c r="H122" s="249" t="s">
        <v>401</v>
      </c>
      <c r="I122" s="185" t="s">
        <v>418</v>
      </c>
    </row>
    <row r="123" spans="1:10" ht="42" customHeight="1">
      <c r="A123" s="174" t="s">
        <v>268</v>
      </c>
      <c r="B123" s="252">
        <v>1</v>
      </c>
      <c r="C123" s="178">
        <v>40607486</v>
      </c>
      <c r="D123" s="273">
        <v>466.1</v>
      </c>
      <c r="E123" s="180">
        <v>15</v>
      </c>
      <c r="F123" s="180">
        <v>820</v>
      </c>
      <c r="G123" s="266">
        <v>41214</v>
      </c>
      <c r="H123" s="263" t="s">
        <v>456</v>
      </c>
      <c r="I123" s="267" t="s">
        <v>457</v>
      </c>
      <c r="J123" s="274"/>
    </row>
    <row r="124" spans="1:10" ht="34.5" customHeight="1">
      <c r="A124" s="174" t="s">
        <v>268</v>
      </c>
      <c r="B124" s="252">
        <v>2</v>
      </c>
      <c r="C124" s="202">
        <v>40641784</v>
      </c>
      <c r="D124" s="273">
        <v>466.1</v>
      </c>
      <c r="E124" s="272">
        <v>10</v>
      </c>
      <c r="F124" s="202">
        <v>868</v>
      </c>
      <c r="G124" s="271">
        <v>41236</v>
      </c>
      <c r="H124" s="263" t="s">
        <v>458</v>
      </c>
      <c r="I124" s="137" t="s">
        <v>459</v>
      </c>
      <c r="J124" s="275"/>
    </row>
    <row r="125" spans="1:10" ht="41.25" customHeight="1">
      <c r="A125" s="174" t="s">
        <v>268</v>
      </c>
      <c r="B125" s="252">
        <v>3</v>
      </c>
      <c r="C125" s="178">
        <v>40652025</v>
      </c>
      <c r="D125" s="273">
        <v>466.1</v>
      </c>
      <c r="E125" s="142">
        <v>7</v>
      </c>
      <c r="F125" s="180">
        <v>923</v>
      </c>
      <c r="G125" s="266">
        <v>41243</v>
      </c>
      <c r="H125" s="263" t="s">
        <v>451</v>
      </c>
      <c r="I125" s="137" t="s">
        <v>452</v>
      </c>
      <c r="J125" s="276"/>
    </row>
    <row r="126" spans="1:9" s="45" customFormat="1" ht="15">
      <c r="A126" s="58"/>
      <c r="B126" s="51"/>
      <c r="C126" s="92"/>
      <c r="D126" s="52"/>
      <c r="E126" s="38"/>
      <c r="F126" s="95"/>
      <c r="G126" s="30"/>
      <c r="H126" s="96"/>
      <c r="I126" s="59"/>
    </row>
    <row r="127" spans="1:8" s="45" customFormat="1" ht="15">
      <c r="A127" s="58" t="s">
        <v>30</v>
      </c>
      <c r="B127" s="51">
        <v>57</v>
      </c>
      <c r="C127" s="59"/>
      <c r="D127" s="60">
        <f>SUM(D4:D60)</f>
        <v>263135.77118644066</v>
      </c>
      <c r="E127" s="61">
        <f>SUM(E4:E60)</f>
        <v>699.0200000000002</v>
      </c>
      <c r="F127" s="69"/>
      <c r="G127" s="70"/>
      <c r="H127" s="71"/>
    </row>
    <row r="128" spans="1:8" s="45" customFormat="1" ht="15">
      <c r="A128" s="53"/>
      <c r="C128" s="48"/>
      <c r="D128" s="68"/>
      <c r="E128" s="38">
        <f>E127/1000</f>
        <v>0.6990200000000002</v>
      </c>
      <c r="F128" s="56"/>
      <c r="G128" s="23"/>
      <c r="H128" s="47"/>
    </row>
    <row r="129" spans="1:8" s="45" customFormat="1" ht="15">
      <c r="A129" s="53"/>
      <c r="D129" s="62"/>
      <c r="F129" s="56"/>
      <c r="G129" s="23"/>
      <c r="H129" s="47"/>
    </row>
    <row r="130" spans="1:8" s="45" customFormat="1" ht="15">
      <c r="A130" s="53"/>
      <c r="D130" s="62"/>
      <c r="F130" s="56"/>
      <c r="G130" s="23"/>
      <c r="H130" s="47"/>
    </row>
    <row r="131" spans="1:8" s="45" customFormat="1" ht="15">
      <c r="A131" s="53"/>
      <c r="D131" s="62"/>
      <c r="F131" s="56"/>
      <c r="G131" s="23"/>
      <c r="H131" s="47"/>
    </row>
    <row r="132" spans="1:8" s="45" customFormat="1" ht="15">
      <c r="A132" s="53"/>
      <c r="D132" s="62"/>
      <c r="F132" s="56"/>
      <c r="G132" s="23"/>
      <c r="H132" s="47"/>
    </row>
    <row r="133" spans="1:8" s="45" customFormat="1" ht="15">
      <c r="A133" s="53"/>
      <c r="D133" s="62"/>
      <c r="F133" s="56"/>
      <c r="G133" s="23"/>
      <c r="H133" s="47"/>
    </row>
    <row r="134" spans="1:8" s="45" customFormat="1" ht="15">
      <c r="A134" s="53"/>
      <c r="D134" s="62"/>
      <c r="F134" s="56"/>
      <c r="G134" s="23"/>
      <c r="H134" s="47"/>
    </row>
    <row r="135" spans="1:8" s="45" customFormat="1" ht="15">
      <c r="A135" s="53"/>
      <c r="D135" s="62"/>
      <c r="F135" s="56"/>
      <c r="G135" s="23"/>
      <c r="H135" s="47"/>
    </row>
    <row r="136" spans="1:8" s="45" customFormat="1" ht="15">
      <c r="A136" s="53"/>
      <c r="D136" s="62"/>
      <c r="F136" s="56"/>
      <c r="G136" s="23"/>
      <c r="H136" s="47"/>
    </row>
    <row r="137" spans="1:8" s="45" customFormat="1" ht="15">
      <c r="A137" s="53"/>
      <c r="D137" s="62"/>
      <c r="F137" s="56"/>
      <c r="G137" s="23"/>
      <c r="H137" s="47"/>
    </row>
    <row r="138" spans="1:8" s="45" customFormat="1" ht="15">
      <c r="A138" s="53"/>
      <c r="D138" s="62"/>
      <c r="F138" s="56"/>
      <c r="G138" s="23"/>
      <c r="H138" s="47"/>
    </row>
    <row r="139" spans="1:8" s="45" customFormat="1" ht="15">
      <c r="A139" s="53"/>
      <c r="D139" s="62"/>
      <c r="F139" s="56"/>
      <c r="G139" s="23"/>
      <c r="H139" s="47"/>
    </row>
    <row r="140" spans="1:8" s="45" customFormat="1" ht="15">
      <c r="A140" s="53"/>
      <c r="D140" s="62"/>
      <c r="F140" s="56"/>
      <c r="G140" s="23"/>
      <c r="H140" s="47"/>
    </row>
    <row r="141" spans="1:8" s="45" customFormat="1" ht="15">
      <c r="A141" s="53"/>
      <c r="D141" s="62"/>
      <c r="F141" s="56"/>
      <c r="G141" s="23"/>
      <c r="H141" s="47"/>
    </row>
    <row r="142" spans="1:8" s="45" customFormat="1" ht="15">
      <c r="A142" s="53"/>
      <c r="D142" s="62"/>
      <c r="F142" s="56"/>
      <c r="G142" s="23"/>
      <c r="H142" s="47"/>
    </row>
    <row r="143" spans="1:8" s="45" customFormat="1" ht="15">
      <c r="A143" s="53"/>
      <c r="D143" s="62"/>
      <c r="F143" s="56"/>
      <c r="G143" s="23"/>
      <c r="H143" s="47"/>
    </row>
    <row r="144" spans="1:8" s="45" customFormat="1" ht="15">
      <c r="A144" s="53"/>
      <c r="D144" s="62"/>
      <c r="F144" s="56"/>
      <c r="G144" s="23"/>
      <c r="H144" s="47"/>
    </row>
    <row r="145" spans="1:8" s="45" customFormat="1" ht="15">
      <c r="A145" s="53"/>
      <c r="D145" s="62"/>
      <c r="F145" s="56"/>
      <c r="G145" s="23"/>
      <c r="H145" s="47"/>
    </row>
    <row r="146" spans="1:8" s="45" customFormat="1" ht="15">
      <c r="A146" s="53"/>
      <c r="D146" s="62"/>
      <c r="F146" s="56"/>
      <c r="G146" s="23"/>
      <c r="H146" s="47"/>
    </row>
    <row r="147" spans="1:8" s="45" customFormat="1" ht="15">
      <c r="A147" s="53"/>
      <c r="D147" s="62"/>
      <c r="F147" s="56"/>
      <c r="G147" s="23"/>
      <c r="H147" s="47"/>
    </row>
    <row r="148" spans="1:8" s="45" customFormat="1" ht="15">
      <c r="A148" s="53"/>
      <c r="D148" s="62"/>
      <c r="F148" s="56"/>
      <c r="G148" s="23"/>
      <c r="H148" s="47"/>
    </row>
    <row r="149" spans="1:8" s="45" customFormat="1" ht="15">
      <c r="A149" s="53"/>
      <c r="D149" s="62"/>
      <c r="F149" s="56"/>
      <c r="G149" s="23"/>
      <c r="H149" s="47"/>
    </row>
    <row r="150" spans="1:8" s="45" customFormat="1" ht="15">
      <c r="A150" s="53"/>
      <c r="D150" s="62"/>
      <c r="F150" s="56"/>
      <c r="G150" s="23"/>
      <c r="H150" s="47"/>
    </row>
    <row r="151" spans="1:8" s="45" customFormat="1" ht="15">
      <c r="A151" s="53"/>
      <c r="D151" s="62"/>
      <c r="F151" s="56"/>
      <c r="G151" s="23"/>
      <c r="H151" s="47"/>
    </row>
    <row r="152" spans="1:8" s="45" customFormat="1" ht="15">
      <c r="A152" s="53"/>
      <c r="D152" s="62"/>
      <c r="F152" s="56"/>
      <c r="G152" s="23"/>
      <c r="H152" s="47"/>
    </row>
    <row r="153" spans="1:8" s="45" customFormat="1" ht="15">
      <c r="A153" s="53"/>
      <c r="D153" s="62"/>
      <c r="F153" s="56"/>
      <c r="G153" s="23"/>
      <c r="H153" s="47"/>
    </row>
    <row r="154" spans="1:8" s="45" customFormat="1" ht="15">
      <c r="A154" s="53"/>
      <c r="D154" s="62"/>
      <c r="F154" s="56"/>
      <c r="G154" s="23"/>
      <c r="H154" s="47"/>
    </row>
    <row r="155" spans="1:8" s="45" customFormat="1" ht="15">
      <c r="A155" s="53"/>
      <c r="D155" s="62"/>
      <c r="F155" s="56"/>
      <c r="G155" s="23"/>
      <c r="H155" s="47"/>
    </row>
    <row r="156" spans="1:8" s="45" customFormat="1" ht="15">
      <c r="A156" s="53"/>
      <c r="D156" s="62"/>
      <c r="F156" s="56"/>
      <c r="G156" s="23"/>
      <c r="H156" s="47"/>
    </row>
    <row r="157" spans="1:8" s="45" customFormat="1" ht="15">
      <c r="A157" s="53"/>
      <c r="D157" s="62"/>
      <c r="F157" s="56"/>
      <c r="G157" s="23"/>
      <c r="H157" s="47"/>
    </row>
    <row r="158" spans="1:8" s="45" customFormat="1" ht="15">
      <c r="A158" s="53"/>
      <c r="D158" s="62"/>
      <c r="F158" s="56"/>
      <c r="G158" s="23"/>
      <c r="H158" s="47"/>
    </row>
    <row r="159" spans="1:8" s="45" customFormat="1" ht="15">
      <c r="A159" s="53"/>
      <c r="D159" s="62"/>
      <c r="F159" s="56"/>
      <c r="G159" s="23"/>
      <c r="H159" s="47"/>
    </row>
    <row r="160" spans="1:8" s="45" customFormat="1" ht="15">
      <c r="A160" s="53"/>
      <c r="D160" s="62"/>
      <c r="F160" s="56"/>
      <c r="G160" s="23"/>
      <c r="H160" s="47"/>
    </row>
    <row r="161" spans="1:8" s="45" customFormat="1" ht="15">
      <c r="A161" s="53"/>
      <c r="D161" s="62"/>
      <c r="F161" s="56"/>
      <c r="G161" s="23"/>
      <c r="H161" s="47"/>
    </row>
    <row r="162" spans="1:8" s="45" customFormat="1" ht="15">
      <c r="A162" s="53"/>
      <c r="D162" s="62"/>
      <c r="F162" s="56"/>
      <c r="G162" s="23"/>
      <c r="H162" s="47"/>
    </row>
    <row r="163" spans="1:8" s="45" customFormat="1" ht="15">
      <c r="A163" s="53"/>
      <c r="D163" s="62"/>
      <c r="F163" s="56"/>
      <c r="G163" s="23"/>
      <c r="H163" s="47"/>
    </row>
    <row r="164" spans="1:8" s="45" customFormat="1" ht="15">
      <c r="A164" s="53"/>
      <c r="D164" s="62"/>
      <c r="F164" s="56"/>
      <c r="G164" s="23"/>
      <c r="H164" s="47"/>
    </row>
    <row r="165" spans="1:8" s="45" customFormat="1" ht="15">
      <c r="A165" s="53"/>
      <c r="D165" s="62"/>
      <c r="F165" s="56"/>
      <c r="G165" s="23"/>
      <c r="H165" s="47"/>
    </row>
    <row r="166" spans="1:8" s="45" customFormat="1" ht="15">
      <c r="A166" s="53"/>
      <c r="D166" s="62"/>
      <c r="F166" s="56"/>
      <c r="G166" s="23"/>
      <c r="H166" s="47"/>
    </row>
    <row r="167" spans="1:8" s="45" customFormat="1" ht="15">
      <c r="A167" s="53"/>
      <c r="D167" s="62"/>
      <c r="F167" s="56"/>
      <c r="G167" s="23"/>
      <c r="H167" s="47"/>
    </row>
    <row r="168" spans="1:8" s="45" customFormat="1" ht="15">
      <c r="A168" s="53"/>
      <c r="D168" s="62"/>
      <c r="F168" s="56"/>
      <c r="G168" s="23"/>
      <c r="H168" s="47"/>
    </row>
    <row r="169" spans="1:8" s="45" customFormat="1" ht="15">
      <c r="A169" s="53"/>
      <c r="D169" s="62"/>
      <c r="F169" s="56"/>
      <c r="G169" s="23"/>
      <c r="H169" s="47"/>
    </row>
    <row r="170" spans="1:8" s="45" customFormat="1" ht="15">
      <c r="A170" s="53"/>
      <c r="D170" s="62"/>
      <c r="F170" s="56"/>
      <c r="G170" s="23"/>
      <c r="H170" s="47"/>
    </row>
    <row r="171" spans="1:8" s="45" customFormat="1" ht="15">
      <c r="A171" s="53"/>
      <c r="D171" s="62"/>
      <c r="F171" s="56"/>
      <c r="G171" s="23"/>
      <c r="H171" s="47"/>
    </row>
    <row r="172" spans="1:8" s="45" customFormat="1" ht="15">
      <c r="A172" s="53"/>
      <c r="D172" s="62"/>
      <c r="F172" s="56"/>
      <c r="G172" s="23"/>
      <c r="H172" s="47"/>
    </row>
    <row r="173" spans="1:8" s="45" customFormat="1" ht="15">
      <c r="A173" s="53"/>
      <c r="D173" s="62"/>
      <c r="F173" s="56"/>
      <c r="G173" s="23"/>
      <c r="H173" s="47"/>
    </row>
    <row r="174" spans="1:8" s="45" customFormat="1" ht="15">
      <c r="A174" s="53"/>
      <c r="D174" s="62"/>
      <c r="F174" s="56"/>
      <c r="G174" s="23"/>
      <c r="H174" s="47"/>
    </row>
    <row r="175" spans="1:8" s="45" customFormat="1" ht="15">
      <c r="A175" s="53"/>
      <c r="D175" s="62"/>
      <c r="F175" s="56"/>
      <c r="G175" s="23"/>
      <c r="H175" s="47"/>
    </row>
    <row r="176" spans="1:8" s="45" customFormat="1" ht="15">
      <c r="A176" s="53"/>
      <c r="D176" s="62"/>
      <c r="F176" s="56"/>
      <c r="G176" s="23"/>
      <c r="H176" s="47"/>
    </row>
    <row r="177" spans="1:8" s="45" customFormat="1" ht="15">
      <c r="A177" s="53"/>
      <c r="D177" s="62"/>
      <c r="F177" s="56"/>
      <c r="G177" s="23"/>
      <c r="H177" s="47"/>
    </row>
    <row r="178" spans="1:8" s="45" customFormat="1" ht="15">
      <c r="A178" s="53"/>
      <c r="D178" s="62"/>
      <c r="F178" s="56"/>
      <c r="G178" s="23"/>
      <c r="H178" s="47"/>
    </row>
    <row r="179" spans="1:8" s="45" customFormat="1" ht="15">
      <c r="A179" s="53"/>
      <c r="D179" s="62"/>
      <c r="F179" s="56"/>
      <c r="G179" s="23"/>
      <c r="H179" s="47"/>
    </row>
    <row r="180" spans="1:8" s="45" customFormat="1" ht="15">
      <c r="A180" s="53"/>
      <c r="D180" s="62"/>
      <c r="F180" s="56"/>
      <c r="G180" s="23"/>
      <c r="H180" s="47"/>
    </row>
    <row r="181" spans="1:8" s="45" customFormat="1" ht="15">
      <c r="A181" s="53"/>
      <c r="D181" s="62"/>
      <c r="F181" s="56"/>
      <c r="G181" s="23"/>
      <c r="H181" s="47"/>
    </row>
    <row r="182" spans="1:8" s="45" customFormat="1" ht="15">
      <c r="A182" s="53"/>
      <c r="D182" s="62"/>
      <c r="F182" s="56"/>
      <c r="G182" s="23"/>
      <c r="H182" s="47"/>
    </row>
    <row r="183" spans="1:8" s="45" customFormat="1" ht="15">
      <c r="A183" s="53"/>
      <c r="D183" s="62"/>
      <c r="F183" s="56"/>
      <c r="G183" s="23"/>
      <c r="H183" s="47"/>
    </row>
    <row r="184" spans="1:8" s="45" customFormat="1" ht="15">
      <c r="A184" s="53"/>
      <c r="D184" s="62"/>
      <c r="F184" s="56"/>
      <c r="G184" s="23"/>
      <c r="H184" s="47"/>
    </row>
    <row r="185" spans="1:8" s="45" customFormat="1" ht="15">
      <c r="A185" s="53"/>
      <c r="D185" s="62"/>
      <c r="F185" s="56"/>
      <c r="G185" s="23"/>
      <c r="H185" s="47"/>
    </row>
    <row r="186" spans="1:8" s="45" customFormat="1" ht="15">
      <c r="A186" s="53"/>
      <c r="D186" s="62"/>
      <c r="F186" s="56"/>
      <c r="G186" s="23"/>
      <c r="H186" s="47"/>
    </row>
    <row r="187" spans="1:8" s="45" customFormat="1" ht="15">
      <c r="A187" s="53"/>
      <c r="D187" s="62"/>
      <c r="F187" s="56"/>
      <c r="G187" s="23"/>
      <c r="H187" s="47"/>
    </row>
    <row r="188" spans="1:8" s="45" customFormat="1" ht="15">
      <c r="A188" s="53"/>
      <c r="D188" s="62"/>
      <c r="F188" s="56"/>
      <c r="G188" s="23"/>
      <c r="H188" s="47"/>
    </row>
    <row r="189" spans="1:8" s="45" customFormat="1" ht="15">
      <c r="A189" s="53"/>
      <c r="D189" s="62"/>
      <c r="F189" s="56"/>
      <c r="G189" s="23"/>
      <c r="H189" s="47"/>
    </row>
    <row r="190" spans="1:8" s="45" customFormat="1" ht="15">
      <c r="A190" s="53"/>
      <c r="D190" s="62"/>
      <c r="F190" s="56"/>
      <c r="G190" s="23"/>
      <c r="H190" s="47"/>
    </row>
    <row r="191" spans="1:8" s="45" customFormat="1" ht="15">
      <c r="A191" s="53"/>
      <c r="D191" s="62"/>
      <c r="F191" s="56"/>
      <c r="G191" s="23"/>
      <c r="H191" s="47"/>
    </row>
    <row r="192" spans="1:8" s="45" customFormat="1" ht="15">
      <c r="A192" s="53"/>
      <c r="D192" s="62"/>
      <c r="F192" s="56"/>
      <c r="G192" s="23"/>
      <c r="H192" s="47"/>
    </row>
    <row r="193" spans="1:8" s="45" customFormat="1" ht="15">
      <c r="A193" s="53"/>
      <c r="D193" s="62"/>
      <c r="F193" s="56"/>
      <c r="G193" s="23"/>
      <c r="H193" s="47"/>
    </row>
    <row r="194" spans="1:8" s="45" customFormat="1" ht="15">
      <c r="A194" s="53"/>
      <c r="D194" s="62"/>
      <c r="F194" s="56"/>
      <c r="G194" s="23"/>
      <c r="H194" s="47"/>
    </row>
    <row r="195" spans="1:8" s="45" customFormat="1" ht="15">
      <c r="A195" s="53"/>
      <c r="D195" s="62"/>
      <c r="F195" s="56"/>
      <c r="G195" s="23"/>
      <c r="H195" s="47"/>
    </row>
    <row r="196" spans="1:8" s="45" customFormat="1" ht="15">
      <c r="A196" s="53"/>
      <c r="D196" s="62"/>
      <c r="F196" s="56"/>
      <c r="G196" s="23"/>
      <c r="H196" s="47"/>
    </row>
    <row r="197" spans="1:8" s="45" customFormat="1" ht="15">
      <c r="A197" s="53"/>
      <c r="D197" s="62"/>
      <c r="F197" s="56"/>
      <c r="G197" s="23"/>
      <c r="H197" s="47"/>
    </row>
    <row r="198" spans="1:8" s="45" customFormat="1" ht="15">
      <c r="A198" s="53"/>
      <c r="D198" s="62"/>
      <c r="F198" s="56"/>
      <c r="G198" s="23"/>
      <c r="H198" s="47"/>
    </row>
    <row r="199" spans="1:8" s="45" customFormat="1" ht="15">
      <c r="A199" s="53"/>
      <c r="D199" s="62"/>
      <c r="F199" s="56"/>
      <c r="G199" s="23"/>
      <c r="H199" s="47"/>
    </row>
    <row r="200" spans="1:8" s="45" customFormat="1" ht="15">
      <c r="A200" s="53"/>
      <c r="D200" s="62"/>
      <c r="F200" s="56"/>
      <c r="G200" s="23"/>
      <c r="H200" s="47"/>
    </row>
    <row r="201" spans="1:8" s="45" customFormat="1" ht="15">
      <c r="A201" s="53"/>
      <c r="D201" s="62"/>
      <c r="F201" s="56"/>
      <c r="G201" s="23"/>
      <c r="H201" s="47"/>
    </row>
    <row r="202" spans="1:8" s="45" customFormat="1" ht="15">
      <c r="A202" s="53"/>
      <c r="D202" s="62"/>
      <c r="F202" s="56"/>
      <c r="G202" s="23"/>
      <c r="H202" s="47"/>
    </row>
    <row r="203" spans="1:8" s="45" customFormat="1" ht="15">
      <c r="A203" s="53"/>
      <c r="D203" s="62"/>
      <c r="F203" s="56"/>
      <c r="G203" s="23"/>
      <c r="H203" s="47"/>
    </row>
    <row r="204" spans="1:8" s="45" customFormat="1" ht="15">
      <c r="A204" s="53"/>
      <c r="D204" s="62"/>
      <c r="F204" s="56"/>
      <c r="G204" s="23"/>
      <c r="H204" s="47"/>
    </row>
    <row r="205" spans="1:8" s="45" customFormat="1" ht="15">
      <c r="A205" s="53"/>
      <c r="D205" s="62"/>
      <c r="F205" s="56"/>
      <c r="G205" s="23"/>
      <c r="H205" s="47"/>
    </row>
    <row r="206" spans="1:8" s="45" customFormat="1" ht="15">
      <c r="A206" s="53"/>
      <c r="D206" s="62"/>
      <c r="F206" s="56"/>
      <c r="G206" s="23"/>
      <c r="H206" s="47"/>
    </row>
    <row r="207" spans="1:8" s="45" customFormat="1" ht="15">
      <c r="A207" s="53"/>
      <c r="D207" s="62"/>
      <c r="F207" s="56"/>
      <c r="G207" s="23"/>
      <c r="H207" s="47"/>
    </row>
    <row r="208" spans="1:8" s="45" customFormat="1" ht="15">
      <c r="A208" s="53"/>
      <c r="D208" s="62"/>
      <c r="F208" s="56"/>
      <c r="G208" s="23"/>
      <c r="H208" s="47"/>
    </row>
    <row r="209" spans="1:8" s="45" customFormat="1" ht="15">
      <c r="A209" s="53"/>
      <c r="D209" s="62"/>
      <c r="F209" s="56"/>
      <c r="G209" s="23"/>
      <c r="H209" s="47"/>
    </row>
    <row r="210" spans="1:8" s="45" customFormat="1" ht="15">
      <c r="A210" s="53"/>
      <c r="D210" s="62"/>
      <c r="F210" s="56"/>
      <c r="G210" s="23"/>
      <c r="H210" s="47"/>
    </row>
    <row r="211" spans="1:8" s="45" customFormat="1" ht="15">
      <c r="A211" s="53"/>
      <c r="D211" s="62"/>
      <c r="F211" s="56"/>
      <c r="G211" s="23"/>
      <c r="H211" s="47"/>
    </row>
    <row r="212" spans="1:8" s="45" customFormat="1" ht="15">
      <c r="A212" s="53"/>
      <c r="D212" s="62"/>
      <c r="F212" s="56"/>
      <c r="G212" s="23"/>
      <c r="H212" s="47"/>
    </row>
    <row r="213" spans="1:8" s="45" customFormat="1" ht="15">
      <c r="A213" s="53"/>
      <c r="D213" s="62"/>
      <c r="F213" s="56"/>
      <c r="G213" s="23"/>
      <c r="H213" s="47"/>
    </row>
    <row r="214" spans="1:8" s="45" customFormat="1" ht="15">
      <c r="A214" s="53"/>
      <c r="D214" s="62"/>
      <c r="F214" s="56"/>
      <c r="G214" s="23"/>
      <c r="H214" s="47"/>
    </row>
    <row r="215" spans="1:8" s="45" customFormat="1" ht="15">
      <c r="A215" s="53"/>
      <c r="D215" s="62"/>
      <c r="F215" s="56"/>
      <c r="G215" s="23"/>
      <c r="H215" s="47"/>
    </row>
    <row r="216" spans="1:8" s="45" customFormat="1" ht="15">
      <c r="A216" s="53"/>
      <c r="D216" s="62"/>
      <c r="F216" s="56"/>
      <c r="G216" s="23"/>
      <c r="H216" s="47"/>
    </row>
    <row r="217" spans="1:8" s="45" customFormat="1" ht="15">
      <c r="A217" s="53"/>
      <c r="D217" s="62"/>
      <c r="F217" s="56"/>
      <c r="G217" s="23"/>
      <c r="H217" s="47"/>
    </row>
    <row r="218" spans="1:8" s="45" customFormat="1" ht="15">
      <c r="A218" s="53"/>
      <c r="D218" s="62"/>
      <c r="F218" s="56"/>
      <c r="G218" s="23"/>
      <c r="H218" s="47"/>
    </row>
    <row r="219" spans="1:8" s="45" customFormat="1" ht="15">
      <c r="A219" s="53"/>
      <c r="D219" s="62"/>
      <c r="F219" s="56"/>
      <c r="G219" s="23"/>
      <c r="H219" s="47"/>
    </row>
    <row r="220" spans="1:8" s="45" customFormat="1" ht="15">
      <c r="A220" s="53"/>
      <c r="D220" s="62"/>
      <c r="F220" s="56"/>
      <c r="G220" s="23"/>
      <c r="H220" s="47"/>
    </row>
    <row r="221" spans="1:8" s="45" customFormat="1" ht="15">
      <c r="A221" s="53"/>
      <c r="D221" s="62"/>
      <c r="F221" s="56"/>
      <c r="G221" s="23"/>
      <c r="H221" s="47"/>
    </row>
    <row r="222" spans="1:8" s="45" customFormat="1" ht="15">
      <c r="A222" s="53"/>
      <c r="D222" s="62"/>
      <c r="F222" s="56"/>
      <c r="G222" s="23"/>
      <c r="H222" s="47"/>
    </row>
    <row r="223" spans="1:8" s="45" customFormat="1" ht="15">
      <c r="A223" s="53"/>
      <c r="D223" s="62"/>
      <c r="F223" s="56"/>
      <c r="G223" s="23"/>
      <c r="H223" s="47"/>
    </row>
    <row r="224" spans="1:8" s="45" customFormat="1" ht="15">
      <c r="A224" s="53"/>
      <c r="D224" s="62"/>
      <c r="F224" s="56"/>
      <c r="G224" s="23"/>
      <c r="H224" s="47"/>
    </row>
    <row r="225" spans="1:8" s="45" customFormat="1" ht="15">
      <c r="A225" s="53"/>
      <c r="D225" s="62"/>
      <c r="F225" s="56"/>
      <c r="G225" s="23"/>
      <c r="H225" s="47"/>
    </row>
    <row r="226" spans="1:8" s="45" customFormat="1" ht="15">
      <c r="A226" s="53"/>
      <c r="D226" s="62"/>
      <c r="F226" s="56"/>
      <c r="G226" s="23"/>
      <c r="H226" s="47"/>
    </row>
    <row r="227" spans="1:8" s="45" customFormat="1" ht="15">
      <c r="A227" s="53"/>
      <c r="D227" s="62"/>
      <c r="F227" s="56"/>
      <c r="G227" s="23"/>
      <c r="H227" s="47"/>
    </row>
    <row r="228" spans="1:8" s="45" customFormat="1" ht="15">
      <c r="A228" s="53"/>
      <c r="D228" s="62"/>
      <c r="F228" s="56"/>
      <c r="G228" s="23"/>
      <c r="H228" s="47"/>
    </row>
    <row r="229" spans="1:8" s="45" customFormat="1" ht="15">
      <c r="A229" s="53"/>
      <c r="D229" s="62"/>
      <c r="F229" s="56"/>
      <c r="G229" s="23"/>
      <c r="H229" s="47"/>
    </row>
    <row r="230" spans="1:8" s="45" customFormat="1" ht="15">
      <c r="A230" s="53"/>
      <c r="D230" s="62"/>
      <c r="F230" s="56"/>
      <c r="G230" s="23"/>
      <c r="H230" s="47"/>
    </row>
    <row r="231" spans="1:8" s="45" customFormat="1" ht="15">
      <c r="A231" s="53"/>
      <c r="D231" s="62"/>
      <c r="F231" s="56"/>
      <c r="G231" s="23"/>
      <c r="H231" s="47"/>
    </row>
    <row r="232" spans="1:8" s="45" customFormat="1" ht="15">
      <c r="A232" s="53"/>
      <c r="D232" s="62"/>
      <c r="F232" s="56"/>
      <c r="G232" s="23"/>
      <c r="H232" s="47"/>
    </row>
    <row r="233" spans="1:8" s="45" customFormat="1" ht="15">
      <c r="A233" s="53"/>
      <c r="D233" s="62"/>
      <c r="F233" s="56"/>
      <c r="G233" s="23"/>
      <c r="H233" s="47"/>
    </row>
    <row r="234" spans="1:8" s="45" customFormat="1" ht="15">
      <c r="A234" s="53"/>
      <c r="D234" s="62"/>
      <c r="F234" s="56"/>
      <c r="G234" s="23"/>
      <c r="H234" s="47"/>
    </row>
    <row r="235" spans="1:8" s="45" customFormat="1" ht="15">
      <c r="A235" s="53"/>
      <c r="D235" s="62"/>
      <c r="F235" s="56"/>
      <c r="G235" s="23"/>
      <c r="H235" s="47"/>
    </row>
    <row r="236" spans="1:8" s="45" customFormat="1" ht="15">
      <c r="A236" s="53"/>
      <c r="D236" s="62"/>
      <c r="F236" s="56"/>
      <c r="G236" s="23"/>
      <c r="H236" s="47"/>
    </row>
    <row r="237" spans="1:8" s="45" customFormat="1" ht="15">
      <c r="A237" s="53"/>
      <c r="D237" s="62"/>
      <c r="F237" s="56"/>
      <c r="G237" s="23"/>
      <c r="H237" s="47"/>
    </row>
    <row r="238" spans="1:8" s="45" customFormat="1" ht="15">
      <c r="A238" s="53"/>
      <c r="D238" s="62"/>
      <c r="F238" s="56"/>
      <c r="G238" s="23"/>
      <c r="H238" s="47"/>
    </row>
    <row r="239" spans="1:8" s="45" customFormat="1" ht="15">
      <c r="A239" s="53"/>
      <c r="D239" s="62"/>
      <c r="F239" s="56"/>
      <c r="G239" s="23"/>
      <c r="H239" s="47"/>
    </row>
    <row r="240" spans="1:8" s="45" customFormat="1" ht="15">
      <c r="A240" s="53"/>
      <c r="D240" s="62"/>
      <c r="F240" s="56"/>
      <c r="G240" s="23"/>
      <c r="H240" s="47"/>
    </row>
    <row r="241" spans="1:8" s="45" customFormat="1" ht="15">
      <c r="A241" s="53"/>
      <c r="D241" s="62"/>
      <c r="F241" s="56"/>
      <c r="G241" s="23"/>
      <c r="H241" s="47"/>
    </row>
    <row r="242" spans="1:8" s="45" customFormat="1" ht="15">
      <c r="A242" s="53"/>
      <c r="D242" s="62"/>
      <c r="F242" s="56"/>
      <c r="G242" s="23"/>
      <c r="H242" s="47"/>
    </row>
    <row r="243" spans="1:8" s="45" customFormat="1" ht="15">
      <c r="A243" s="53"/>
      <c r="D243" s="62"/>
      <c r="F243" s="56"/>
      <c r="G243" s="23"/>
      <c r="H243" s="47"/>
    </row>
    <row r="244" spans="1:8" s="45" customFormat="1" ht="15">
      <c r="A244" s="53"/>
      <c r="D244" s="62"/>
      <c r="F244" s="56"/>
      <c r="G244" s="23"/>
      <c r="H244" s="47"/>
    </row>
    <row r="245" spans="1:8" s="45" customFormat="1" ht="15">
      <c r="A245" s="53"/>
      <c r="D245" s="62"/>
      <c r="F245" s="56"/>
      <c r="G245" s="23"/>
      <c r="H245" s="47"/>
    </row>
    <row r="246" spans="1:8" s="45" customFormat="1" ht="15">
      <c r="A246" s="53"/>
      <c r="D246" s="62"/>
      <c r="F246" s="56"/>
      <c r="G246" s="23"/>
      <c r="H246" s="47"/>
    </row>
    <row r="247" spans="1:8" s="45" customFormat="1" ht="15">
      <c r="A247" s="53"/>
      <c r="D247" s="62"/>
      <c r="F247" s="56"/>
      <c r="G247" s="23"/>
      <c r="H247" s="47"/>
    </row>
    <row r="248" spans="1:8" s="45" customFormat="1" ht="15">
      <c r="A248" s="53"/>
      <c r="D248" s="62"/>
      <c r="F248" s="56"/>
      <c r="G248" s="23"/>
      <c r="H248" s="47"/>
    </row>
    <row r="249" spans="1:8" s="45" customFormat="1" ht="15">
      <c r="A249" s="53"/>
      <c r="D249" s="62"/>
      <c r="F249" s="56"/>
      <c r="G249" s="23"/>
      <c r="H249" s="47"/>
    </row>
    <row r="250" spans="1:8" s="45" customFormat="1" ht="15">
      <c r="A250" s="53"/>
      <c r="D250" s="62"/>
      <c r="F250" s="56"/>
      <c r="G250" s="23"/>
      <c r="H250" s="47"/>
    </row>
    <row r="251" spans="1:8" s="45" customFormat="1" ht="15">
      <c r="A251" s="53"/>
      <c r="D251" s="62"/>
      <c r="F251" s="56"/>
      <c r="G251" s="23"/>
      <c r="H251" s="47"/>
    </row>
    <row r="252" spans="1:8" s="45" customFormat="1" ht="15">
      <c r="A252" s="53"/>
      <c r="D252" s="62"/>
      <c r="F252" s="56"/>
      <c r="G252" s="23"/>
      <c r="H252" s="47"/>
    </row>
    <row r="253" spans="1:8" s="45" customFormat="1" ht="15">
      <c r="A253" s="53"/>
      <c r="D253" s="62"/>
      <c r="F253" s="56"/>
      <c r="G253" s="23"/>
      <c r="H253" s="47"/>
    </row>
    <row r="254" spans="1:8" s="45" customFormat="1" ht="15">
      <c r="A254" s="53"/>
      <c r="D254" s="62"/>
      <c r="F254" s="56"/>
      <c r="G254" s="23"/>
      <c r="H254" s="47"/>
    </row>
    <row r="255" spans="1:8" s="45" customFormat="1" ht="15">
      <c r="A255" s="53"/>
      <c r="D255" s="62"/>
      <c r="F255" s="56"/>
      <c r="G255" s="23"/>
      <c r="H255" s="47"/>
    </row>
    <row r="256" spans="1:8" s="45" customFormat="1" ht="15">
      <c r="A256" s="53"/>
      <c r="D256" s="62"/>
      <c r="F256" s="56"/>
      <c r="G256" s="23"/>
      <c r="H256" s="47"/>
    </row>
    <row r="257" spans="1:8" s="45" customFormat="1" ht="15">
      <c r="A257" s="53"/>
      <c r="D257" s="62"/>
      <c r="F257" s="56"/>
      <c r="G257" s="23"/>
      <c r="H257" s="47"/>
    </row>
    <row r="258" spans="1:8" s="45" customFormat="1" ht="15">
      <c r="A258" s="53"/>
      <c r="D258" s="62"/>
      <c r="F258" s="56"/>
      <c r="G258" s="23"/>
      <c r="H258" s="47"/>
    </row>
    <row r="259" spans="1:8" s="45" customFormat="1" ht="15">
      <c r="A259" s="53"/>
      <c r="D259" s="62"/>
      <c r="F259" s="56"/>
      <c r="G259" s="23"/>
      <c r="H259" s="47"/>
    </row>
    <row r="260" spans="1:8" s="45" customFormat="1" ht="15">
      <c r="A260" s="53"/>
      <c r="D260" s="62"/>
      <c r="F260" s="56"/>
      <c r="G260" s="23"/>
      <c r="H260" s="47"/>
    </row>
    <row r="261" spans="1:8" s="45" customFormat="1" ht="15">
      <c r="A261" s="53"/>
      <c r="D261" s="62"/>
      <c r="F261" s="56"/>
      <c r="G261" s="23"/>
      <c r="H261" s="47"/>
    </row>
    <row r="262" spans="1:8" s="45" customFormat="1" ht="15">
      <c r="A262" s="53"/>
      <c r="D262" s="62"/>
      <c r="F262" s="56"/>
      <c r="G262" s="23"/>
      <c r="H262" s="47"/>
    </row>
    <row r="263" spans="1:8" s="45" customFormat="1" ht="15">
      <c r="A263" s="53"/>
      <c r="D263" s="62"/>
      <c r="F263" s="56"/>
      <c r="G263" s="23"/>
      <c r="H263" s="47"/>
    </row>
    <row r="264" spans="1:8" s="45" customFormat="1" ht="15">
      <c r="A264" s="53"/>
      <c r="D264" s="62"/>
      <c r="F264" s="56"/>
      <c r="G264" s="23"/>
      <c r="H264" s="47"/>
    </row>
    <row r="265" spans="1:8" s="45" customFormat="1" ht="15">
      <c r="A265" s="53"/>
      <c r="D265" s="62"/>
      <c r="F265" s="56"/>
      <c r="G265" s="23"/>
      <c r="H265" s="47"/>
    </row>
    <row r="266" spans="1:8" s="45" customFormat="1" ht="15">
      <c r="A266" s="53"/>
      <c r="D266" s="62"/>
      <c r="F266" s="56"/>
      <c r="G266" s="23"/>
      <c r="H266" s="47"/>
    </row>
    <row r="267" spans="1:8" s="45" customFormat="1" ht="15">
      <c r="A267" s="53"/>
      <c r="D267" s="62"/>
      <c r="F267" s="56"/>
      <c r="G267" s="23"/>
      <c r="H267" s="47"/>
    </row>
    <row r="268" spans="1:8" s="45" customFormat="1" ht="15">
      <c r="A268" s="53"/>
      <c r="D268" s="62"/>
      <c r="F268" s="56"/>
      <c r="G268" s="23"/>
      <c r="H268" s="47"/>
    </row>
    <row r="269" spans="1:8" s="45" customFormat="1" ht="15">
      <c r="A269" s="53"/>
      <c r="D269" s="62"/>
      <c r="F269" s="56"/>
      <c r="G269" s="23"/>
      <c r="H269" s="47"/>
    </row>
    <row r="270" spans="1:8" s="45" customFormat="1" ht="15">
      <c r="A270" s="53"/>
      <c r="D270" s="62"/>
      <c r="F270" s="56"/>
      <c r="G270" s="23"/>
      <c r="H270" s="47"/>
    </row>
    <row r="271" spans="1:8" s="45" customFormat="1" ht="15">
      <c r="A271" s="53"/>
      <c r="D271" s="62"/>
      <c r="F271" s="56"/>
      <c r="G271" s="23"/>
      <c r="H271" s="47"/>
    </row>
  </sheetData>
  <sheetProtection/>
  <autoFilter ref="A3:N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A14" sqref="A14:IV17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7" t="s">
        <v>197</v>
      </c>
    </row>
    <row r="2" spans="1:6" s="31" customFormat="1" ht="15">
      <c r="A2" s="32"/>
      <c r="B2" s="32"/>
      <c r="C2" s="32"/>
      <c r="D2" s="32"/>
      <c r="E2" s="32"/>
      <c r="F2" s="32"/>
    </row>
    <row r="3" spans="1:6" s="86" customFormat="1" ht="19.5" customHeight="1">
      <c r="A3" s="82">
        <v>1</v>
      </c>
      <c r="B3" s="20">
        <v>15593686</v>
      </c>
      <c r="C3" s="19">
        <v>41222</v>
      </c>
      <c r="D3" s="20" t="s">
        <v>127</v>
      </c>
      <c r="E3" s="20">
        <v>64.8</v>
      </c>
      <c r="F3" s="20" t="s">
        <v>50</v>
      </c>
    </row>
    <row r="4" spans="1:6" s="86" customFormat="1" ht="18.75" customHeight="1">
      <c r="A4" s="82">
        <v>2</v>
      </c>
      <c r="B4" s="30">
        <v>15576601</v>
      </c>
      <c r="C4" s="19">
        <v>41191</v>
      </c>
      <c r="D4" s="30" t="s">
        <v>78</v>
      </c>
      <c r="E4" s="30">
        <v>1248</v>
      </c>
      <c r="F4" s="20" t="s">
        <v>89</v>
      </c>
    </row>
    <row r="5" spans="1:6" s="86" customFormat="1" ht="22.5" customHeight="1">
      <c r="A5" s="82">
        <v>3</v>
      </c>
      <c r="B5" s="20">
        <v>15507335</v>
      </c>
      <c r="C5" s="19">
        <v>41068</v>
      </c>
      <c r="D5" s="20" t="s">
        <v>93</v>
      </c>
      <c r="E5" s="20">
        <v>16.78</v>
      </c>
      <c r="F5" s="20" t="s">
        <v>58</v>
      </c>
    </row>
    <row r="6" spans="1:7" s="126" customFormat="1" ht="15" customHeight="1">
      <c r="A6" s="170"/>
      <c r="B6" s="171">
        <v>1</v>
      </c>
      <c r="C6" s="122">
        <v>40661785</v>
      </c>
      <c r="D6" s="172"/>
      <c r="E6" s="122">
        <v>6.3</v>
      </c>
      <c r="F6" s="173" t="s">
        <v>204</v>
      </c>
      <c r="G6" s="122" t="s">
        <v>226</v>
      </c>
    </row>
    <row r="7" spans="1:7" s="31" customFormat="1" ht="48" customHeight="1">
      <c r="A7" s="174" t="s">
        <v>268</v>
      </c>
      <c r="B7" s="243">
        <v>3</v>
      </c>
      <c r="C7" s="181">
        <v>15590627</v>
      </c>
      <c r="D7" s="244">
        <v>41223</v>
      </c>
      <c r="E7" s="181">
        <v>630</v>
      </c>
      <c r="F7" s="184" t="s">
        <v>294</v>
      </c>
      <c r="G7" s="194" t="s">
        <v>296</v>
      </c>
    </row>
    <row r="8" spans="1:7" s="31" customFormat="1" ht="47.25" customHeight="1">
      <c r="A8" s="174" t="s">
        <v>268</v>
      </c>
      <c r="B8" s="243">
        <v>4</v>
      </c>
      <c r="C8" s="181">
        <v>15590648</v>
      </c>
      <c r="D8" s="244">
        <v>41223</v>
      </c>
      <c r="E8" s="181">
        <v>630</v>
      </c>
      <c r="F8" s="184" t="s">
        <v>294</v>
      </c>
      <c r="G8" s="194" t="s">
        <v>296</v>
      </c>
    </row>
    <row r="9" spans="1:7" s="31" customFormat="1" ht="42.75" customHeight="1">
      <c r="A9" s="174" t="s">
        <v>268</v>
      </c>
      <c r="B9" s="243">
        <v>5</v>
      </c>
      <c r="C9" s="181">
        <v>15590663</v>
      </c>
      <c r="D9" s="244">
        <v>41223</v>
      </c>
      <c r="E9" s="181">
        <v>630</v>
      </c>
      <c r="F9" s="184" t="s">
        <v>294</v>
      </c>
      <c r="G9" s="194" t="s">
        <v>296</v>
      </c>
    </row>
    <row r="10" spans="1:7" s="31" customFormat="1" ht="51" customHeight="1">
      <c r="A10" s="174" t="s">
        <v>268</v>
      </c>
      <c r="B10" s="243">
        <v>7</v>
      </c>
      <c r="C10" s="181">
        <v>15569167</v>
      </c>
      <c r="D10" s="244">
        <v>41223</v>
      </c>
      <c r="E10" s="181">
        <v>400</v>
      </c>
      <c r="F10" s="184" t="s">
        <v>294</v>
      </c>
      <c r="G10" s="194" t="s">
        <v>296</v>
      </c>
    </row>
    <row r="11" spans="1:7" s="16" customFormat="1" ht="46.5" customHeight="1">
      <c r="A11" s="174" t="s">
        <v>268</v>
      </c>
      <c r="B11" s="243">
        <v>1</v>
      </c>
      <c r="C11" s="181">
        <v>15588808</v>
      </c>
      <c r="D11" s="244">
        <v>41223</v>
      </c>
      <c r="E11" s="181">
        <v>2</v>
      </c>
      <c r="F11" s="184" t="s">
        <v>269</v>
      </c>
      <c r="G11" s="194" t="s">
        <v>312</v>
      </c>
    </row>
    <row r="12" spans="1:7" s="16" customFormat="1" ht="41.25" customHeight="1">
      <c r="A12" s="174" t="s">
        <v>268</v>
      </c>
      <c r="B12" s="243">
        <v>2</v>
      </c>
      <c r="C12" s="181">
        <v>15588834</v>
      </c>
      <c r="D12" s="244">
        <v>41223</v>
      </c>
      <c r="E12" s="181">
        <v>2</v>
      </c>
      <c r="F12" s="184" t="s">
        <v>269</v>
      </c>
      <c r="G12" s="194" t="s">
        <v>312</v>
      </c>
    </row>
    <row r="13" spans="1:7" s="16" customFormat="1" ht="41.25" customHeight="1">
      <c r="A13" s="174" t="s">
        <v>268</v>
      </c>
      <c r="B13" s="243">
        <v>6</v>
      </c>
      <c r="C13" s="181">
        <v>15596837</v>
      </c>
      <c r="D13" s="244">
        <v>41223</v>
      </c>
      <c r="E13" s="181">
        <v>15</v>
      </c>
      <c r="F13" s="184" t="s">
        <v>271</v>
      </c>
      <c r="G13" s="194" t="s">
        <v>323</v>
      </c>
    </row>
    <row r="14" spans="1:7" s="31" customFormat="1" ht="15">
      <c r="A14" s="259" t="s">
        <v>34</v>
      </c>
      <c r="B14" s="260">
        <v>1</v>
      </c>
      <c r="C14" s="259">
        <v>15576573</v>
      </c>
      <c r="D14" s="261">
        <v>41187</v>
      </c>
      <c r="E14" s="259">
        <v>2490</v>
      </c>
      <c r="F14" s="259" t="s">
        <v>404</v>
      </c>
      <c r="G14" s="259" t="s">
        <v>436</v>
      </c>
    </row>
    <row r="15" spans="1:7" s="31" customFormat="1" ht="15">
      <c r="A15" s="259" t="s">
        <v>34</v>
      </c>
      <c r="B15" s="260">
        <v>2</v>
      </c>
      <c r="C15" s="259">
        <v>15576688</v>
      </c>
      <c r="D15" s="261">
        <v>41187</v>
      </c>
      <c r="E15" s="259">
        <v>1248</v>
      </c>
      <c r="F15" s="259" t="s">
        <v>404</v>
      </c>
      <c r="G15" s="259" t="s">
        <v>437</v>
      </c>
    </row>
    <row r="16" spans="1:7" s="31" customFormat="1" ht="15">
      <c r="A16" s="259" t="s">
        <v>34</v>
      </c>
      <c r="B16" s="260">
        <v>3</v>
      </c>
      <c r="C16" s="259">
        <v>15576707</v>
      </c>
      <c r="D16" s="261">
        <v>41187</v>
      </c>
      <c r="E16" s="259">
        <v>2490</v>
      </c>
      <c r="F16" s="259" t="s">
        <v>404</v>
      </c>
      <c r="G16" s="259" t="s">
        <v>438</v>
      </c>
    </row>
    <row r="17" spans="1:7" s="31" customFormat="1" ht="15">
      <c r="A17" s="259" t="s">
        <v>34</v>
      </c>
      <c r="B17" s="260">
        <v>4</v>
      </c>
      <c r="C17" s="259">
        <v>15599452</v>
      </c>
      <c r="D17" s="205">
        <v>41233</v>
      </c>
      <c r="E17" s="259">
        <v>5</v>
      </c>
      <c r="F17" s="259" t="s">
        <v>395</v>
      </c>
      <c r="G17" s="259" t="s">
        <v>412</v>
      </c>
    </row>
    <row r="18" spans="1:6" s="31" customFormat="1" ht="41.25" customHeight="1">
      <c r="A18" s="37"/>
      <c r="B18" s="83"/>
      <c r="C18" s="66"/>
      <c r="D18" s="48"/>
      <c r="E18" s="67">
        <f>SUM(E3:E5)</f>
        <v>1329.58</v>
      </c>
      <c r="F18" s="48"/>
    </row>
    <row r="19" spans="1:6" s="34" customFormat="1" ht="48" customHeight="1">
      <c r="A19" s="37">
        <v>3</v>
      </c>
      <c r="B19" s="84"/>
      <c r="C19" s="66"/>
      <c r="D19" s="48"/>
      <c r="E19" s="67">
        <f>E18/1000</f>
        <v>1.32958</v>
      </c>
      <c r="F19" s="48"/>
    </row>
    <row r="20" spans="1:6" s="31" customFormat="1" ht="15">
      <c r="A20" s="33"/>
      <c r="B20" s="35"/>
      <c r="C20" s="36"/>
      <c r="D20" s="35"/>
      <c r="E20" s="37"/>
      <c r="F20" s="48"/>
    </row>
  </sheetData>
  <sheetProtection/>
  <autoFilter ref="A2:I1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2013-01-09T10:01:09Z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