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3705" windowWidth="20550" windowHeight="3765" tabRatio="845"/>
  </bookViews>
  <sheets>
    <sheet name="F1" sheetId="40" r:id="rId1"/>
    <sheet name="F2" sheetId="39" r:id="rId2"/>
    <sheet name="2.1." sheetId="38" r:id="rId3"/>
    <sheet name="2.2." sheetId="43" r:id="rId4"/>
    <sheet name="2.3." sheetId="36" r:id="rId5"/>
    <sheet name="3.3." sheetId="41" r:id="rId6"/>
    <sheet name="3.4." sheetId="42" r:id="rId7"/>
    <sheet name="5.11 " sheetId="28" r:id="rId8"/>
  </sheets>
  <externalReferences>
    <externalReference r:id="rId9"/>
    <externalReference r:id="rId10"/>
  </externalReference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 refMode="R1C1"/>
</workbook>
</file>

<file path=xl/calcChain.xml><?xml version="1.0" encoding="utf-8"?>
<calcChain xmlns="http://schemas.openxmlformats.org/spreadsheetml/2006/main">
  <c r="AG13" i="38"/>
  <c r="AG7"/>
  <c r="CB37" i="39"/>
  <c r="CB36"/>
  <c r="CB34"/>
  <c r="CB32"/>
  <c r="CB31"/>
  <c r="CA29"/>
  <c r="BZ37"/>
  <c r="BZ36"/>
  <c r="BZ35"/>
  <c r="BZ33"/>
  <c r="BZ32"/>
  <c r="BZ31"/>
  <c r="D15" i="36"/>
  <c r="BX34" i="39"/>
  <c r="CB29" l="1"/>
  <c r="BT18"/>
  <c r="AC32" i="43" l="1"/>
  <c r="AH32" s="1"/>
  <c r="AB32"/>
  <c r="AG32" s="1"/>
  <c r="AH14"/>
  <c r="AG14"/>
  <c r="BW31" i="42" l="1"/>
  <c r="BV31"/>
  <c r="BU31"/>
  <c r="BW28"/>
  <c r="BV28"/>
  <c r="BU28"/>
  <c r="BW27"/>
  <c r="BV27"/>
  <c r="BU27"/>
  <c r="BW26"/>
  <c r="BV26"/>
  <c r="BU26"/>
  <c r="BW22"/>
  <c r="BV22"/>
  <c r="BU22"/>
  <c r="BW19"/>
  <c r="BV19"/>
  <c r="BU19"/>
  <c r="BW17"/>
  <c r="BV17"/>
  <c r="BU17"/>
  <c r="BW11"/>
  <c r="BV11"/>
  <c r="BU11"/>
  <c r="BW10"/>
  <c r="BV10"/>
  <c r="BU10"/>
  <c r="BW15"/>
  <c r="BV15"/>
  <c r="BU15"/>
  <c r="BW13"/>
  <c r="BV13"/>
  <c r="BU13"/>
  <c r="BW12"/>
  <c r="BV12"/>
  <c r="BU12"/>
  <c r="E16" i="36" l="1"/>
  <c r="DJ67" i="40" l="1"/>
  <c r="AC28" i="38" l="1"/>
  <c r="AC15"/>
  <c r="DK111" i="40"/>
  <c r="BV25" i="42" s="1"/>
  <c r="AB42" i="28" l="1"/>
  <c r="AD42" s="1"/>
  <c r="AC7"/>
  <c r="AE7" s="1"/>
  <c r="AB7"/>
  <c r="AD7" s="1"/>
  <c r="DK32" i="40" l="1"/>
  <c r="BV14" i="42" s="1"/>
  <c r="DJ32" i="40"/>
  <c r="BU14" i="42" s="1"/>
  <c r="DJ106" i="40" l="1"/>
  <c r="DL106"/>
  <c r="DK106"/>
  <c r="DJ40" l="1"/>
  <c r="AC42" i="28"/>
  <c r="AE42" s="1"/>
  <c r="AB98" l="1"/>
  <c r="AC98"/>
  <c r="AB97"/>
  <c r="AC97"/>
  <c r="DJ126" i="40" l="1"/>
  <c r="BU30" i="42" s="1"/>
  <c r="DL32" i="40"/>
  <c r="BW14" i="42" s="1"/>
  <c r="E6" i="36"/>
  <c r="AB28" i="38" l="1"/>
  <c r="AC36"/>
  <c r="AB36"/>
  <c r="AB15"/>
  <c r="AC7"/>
  <c r="AB7"/>
  <c r="DL122" i="40"/>
  <c r="BW29" i="42" s="1"/>
  <c r="DK122" i="40"/>
  <c r="BV29" i="42" s="1"/>
  <c r="DJ122" i="40"/>
  <c r="BU29" i="42" s="1"/>
  <c r="DJ111" i="40"/>
  <c r="BU25" i="42" s="1"/>
  <c r="DL111" i="40"/>
  <c r="BW25" i="42" s="1"/>
  <c r="DL56" i="40"/>
  <c r="BW18" i="42" s="1"/>
  <c r="DK56" i="40"/>
  <c r="BV18" i="42" s="1"/>
  <c r="DJ56" i="40"/>
  <c r="BU18" i="42" s="1"/>
  <c r="BU32" l="1"/>
  <c r="AC23" i="38"/>
  <c r="AB23"/>
  <c r="AF28"/>
  <c r="AE28"/>
  <c r="AE36"/>
  <c r="AF36"/>
  <c r="DJ120" i="40"/>
  <c r="DK120"/>
  <c r="DL120"/>
  <c r="DJ141"/>
  <c r="BU29" i="39" l="1"/>
  <c r="BT29"/>
  <c r="DK40" i="40"/>
  <c r="DL40"/>
  <c r="DJ44"/>
  <c r="DK44"/>
  <c r="DL44"/>
  <c r="AE23" i="38" l="1"/>
  <c r="BY29" i="39"/>
  <c r="DJ54" i="40"/>
  <c r="AF23" i="38"/>
  <c r="BT40" i="39"/>
  <c r="BT43" s="1"/>
  <c r="BT49" s="1"/>
  <c r="G6" i="36" s="1"/>
  <c r="DL54" i="40"/>
  <c r="DK54"/>
  <c r="BT55" i="39" l="1"/>
  <c r="BT64" l="1"/>
  <c r="DJ109" i="40"/>
  <c r="DL126" l="1"/>
  <c r="DK126"/>
  <c r="DL85"/>
  <c r="BW21" i="42" s="1"/>
  <c r="DJ85" i="40"/>
  <c r="BU21" i="42" s="1"/>
  <c r="DL81" i="40"/>
  <c r="BW16" i="42" s="1"/>
  <c r="DK81" i="40"/>
  <c r="BV16" i="42" s="1"/>
  <c r="DJ81" i="40"/>
  <c r="BU16" i="42" s="1"/>
  <c r="DL73" i="40"/>
  <c r="DK73"/>
  <c r="DJ73"/>
  <c r="DL67"/>
  <c r="BU18" i="39"/>
  <c r="BU40" s="1"/>
  <c r="BU43" s="1"/>
  <c r="BU49" s="1"/>
  <c r="BU55" s="1"/>
  <c r="DL141" i="40" l="1"/>
  <c r="BW30" i="42"/>
  <c r="BW32" s="1"/>
  <c r="DK141" i="40"/>
  <c r="BV30" i="42"/>
  <c r="BV32" s="1"/>
  <c r="DL65" i="40"/>
  <c r="BW20" i="42" s="1"/>
  <c r="BW23" s="1"/>
  <c r="BW33" s="1"/>
  <c r="AW7" i="41" s="1"/>
  <c r="DJ142" i="40"/>
  <c r="DK65"/>
  <c r="BV20" i="42" s="1"/>
  <c r="DJ65" i="40"/>
  <c r="BU20" i="42" s="1"/>
  <c r="BU23" s="1"/>
  <c r="BU33" s="1"/>
  <c r="AU7" i="41" s="1"/>
  <c r="DK85" i="40"/>
  <c r="BV21" i="42" s="1"/>
  <c r="DK109" i="40"/>
  <c r="DL109"/>
  <c r="E21" i="36"/>
  <c r="E23"/>
  <c r="D21"/>
  <c r="D23"/>
  <c r="BV23" i="42" l="1"/>
  <c r="BV33" s="1"/>
  <c r="AV7" i="41" s="1"/>
  <c r="G24" i="36"/>
  <c r="DL92" i="40"/>
  <c r="DL93" s="1"/>
  <c r="D20" i="36"/>
  <c r="D28" s="1"/>
  <c r="DK92" i="40"/>
  <c r="DK93" s="1"/>
  <c r="DJ92"/>
  <c r="DJ93" s="1"/>
  <c r="DL142"/>
  <c r="DK142"/>
  <c r="E20" i="36"/>
  <c r="BU64" i="39"/>
  <c r="G28" i="36" l="1"/>
  <c r="D16"/>
  <c r="H28"/>
  <c r="E15"/>
  <c r="H6"/>
  <c r="H24"/>
</calcChain>
</file>

<file path=xl/sharedStrings.xml><?xml version="1.0" encoding="utf-8"?>
<sst xmlns="http://schemas.openxmlformats.org/spreadsheetml/2006/main" count="790" uniqueCount="541">
  <si>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</si>
  <si>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</si>
  <si>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</si>
  <si>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</si>
  <si>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</si>
  <si>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</si>
  <si>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</si>
  <si>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</si>
  <si>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</si>
  <si>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</si>
  <si>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</si>
  <si>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</si>
  <si>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</si>
  <si>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</si>
  <si>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</si>
  <si>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</si>
  <si>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</si>
  <si>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</si>
  <si>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</si>
  <si>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</si>
  <si>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</si>
  <si>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</si>
  <si>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</si>
  <si>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</si>
  <si>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</si>
  <si>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</si>
  <si>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</si>
  <si>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</si>
  <si>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</si>
  <si>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</si>
  <si>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</si>
  <si>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</si>
  <si>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</si>
  <si>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</si>
  <si>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</si>
  <si>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</si>
  <si>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</si>
  <si>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</si>
  <si>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</si>
  <si>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</si>
  <si>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</si>
  <si>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</si>
  <si>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</si>
  <si>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</si>
  <si>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</si>
  <si>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</si>
  <si>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</si>
  <si>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</si>
  <si>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</si>
  <si>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</si>
  <si>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</si>
  <si>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</si>
  <si>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</si>
  <si>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</si>
  <si>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</si>
  <si>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</si>
  <si>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</si>
  <si>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</si>
  <si>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</si>
  <si>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</si>
  <si>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</si>
  <si>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</si>
  <si>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</si>
  <si>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</si>
  <si>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</si>
  <si>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</si>
  <si>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</si>
  <si>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</si>
  <si>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</si>
  <si>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</si>
  <si>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</si>
  <si>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</si>
  <si>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</si>
  <si>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</si>
  <si>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</si>
  <si>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</si>
  <si>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</si>
  <si>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</si>
  <si>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</si>
  <si>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</si>
  <si>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</si>
  <si>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</si>
  <si>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</si>
  <si>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</si>
  <si>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</si>
  <si>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</si>
  <si>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</si>
  <si>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</si>
  <si>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</si>
  <si>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</si>
  <si>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</si>
  <si>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</si>
  <si>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</si>
  <si>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</si>
  <si>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</si>
  <si>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</si>
  <si>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</si>
  <si>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</si>
  <si>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</si>
  <si>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</si>
  <si>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</si>
  <si>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</si>
  <si>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</si>
  <si>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</si>
  <si>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</si>
  <si>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</si>
  <si>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</si>
  <si>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</si>
  <si>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</si>
  <si>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</si>
  <si>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</si>
  <si>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</si>
  <si>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</si>
  <si>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</si>
  <si>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</si>
  <si>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</si>
  <si>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</si>
  <si>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</si>
  <si>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</si>
  <si>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</si>
  <si>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</si>
  <si>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</si>
  <si>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40.10.2</t>
  </si>
  <si>
    <t xml:space="preserve">  47         |       16</t>
  </si>
  <si>
    <t>47 |  16</t>
  </si>
  <si>
    <t>15</t>
  </si>
  <si>
    <t>-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</si>
  <si>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</si>
  <si>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</si>
  <si>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</si>
  <si>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</si>
  <si>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</si>
  <si>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</si>
  <si>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</si>
  <si>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</si>
  <si>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</si>
  <si>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</si>
  <si>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</si>
  <si>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</si>
  <si>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</si>
  <si>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</si>
  <si>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</si>
  <si>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</si>
  <si>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</si>
  <si>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</si>
  <si>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</si>
  <si>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</si>
  <si>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</si>
  <si>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</si>
  <si>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</si>
  <si>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</si>
  <si>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</si>
  <si>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</si>
  <si>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</si>
  <si>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</si>
  <si>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</si>
  <si>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</si>
  <si>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</si>
  <si>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</si>
  <si>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</si>
  <si>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</si>
  <si>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</si>
  <si>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</si>
  <si>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</si>
  <si>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Х</t>
  </si>
  <si>
    <t xml:space="preserve">  30         |     06     |  2015</t>
  </si>
  <si>
    <t>30  |  06    | 2015</t>
  </si>
  <si>
    <t>28</t>
  </si>
  <si>
    <t>F.4</t>
  </si>
  <si>
    <t>Appendix 1</t>
  </si>
  <si>
    <t>Balance Sheet</t>
  </si>
  <si>
    <t>as at</t>
  </si>
  <si>
    <t>30 June</t>
  </si>
  <si>
    <t>Codes</t>
  </si>
  <si>
    <t xml:space="preserve">                                                       Form under ARCMD</t>
  </si>
  <si>
    <t>Date (year, month, day)</t>
  </si>
  <si>
    <t>under ARCBO</t>
  </si>
  <si>
    <t>TIN</t>
  </si>
  <si>
    <t>under</t>
  </si>
  <si>
    <t>Electric power transmission</t>
  </si>
  <si>
    <t>ADCEA</t>
  </si>
  <si>
    <t>JSC/private</t>
  </si>
  <si>
    <t>under ARCFI\ARCFO</t>
  </si>
  <si>
    <t>under ARCM</t>
  </si>
  <si>
    <t xml:space="preserve"> 127018, Moscow, Russia, 2nd Yamskaya, 4</t>
  </si>
  <si>
    <t>Company</t>
  </si>
  <si>
    <t>Id. tax payer number</t>
  </si>
  <si>
    <t>Type of</t>
  </si>
  <si>
    <t>activity</t>
  </si>
  <si>
    <t>Business legal structure/Form of ownership</t>
  </si>
  <si>
    <t>Measurement unit: thousand RUB</t>
  </si>
  <si>
    <t>Location (Address)</t>
  </si>
  <si>
    <t>IDGC of Centre, PJSC</t>
  </si>
  <si>
    <t>Line code</t>
  </si>
  <si>
    <t>As at 31 December</t>
  </si>
  <si>
    <t>As at 30 June</t>
  </si>
  <si>
    <t>Note</t>
  </si>
  <si>
    <t xml:space="preserve">Indicator 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</si>
  <si>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</si>
  <si>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</si>
  <si>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</si>
  <si>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</si>
  <si>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</si>
  <si>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</si>
  <si>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</si>
  <si>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</si>
  <si>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</si>
  <si>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</si>
  <si>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</si>
  <si>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</si>
  <si>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</si>
  <si>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</si>
  <si>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</si>
  <si>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</si>
  <si>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</si>
  <si>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</si>
  <si>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</si>
  <si>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</si>
  <si>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</si>
  <si>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</si>
  <si>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</si>
  <si>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</si>
  <si>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</si>
  <si>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ASSETS</t>
  </si>
  <si>
    <t>I. NON-CURRENT ASSETS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</si>
  <si>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</si>
  <si>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</si>
  <si>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</si>
  <si>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</si>
  <si>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</si>
  <si>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</si>
  <si>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</si>
  <si>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</si>
  <si>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</si>
  <si>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</si>
  <si>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</si>
  <si>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</si>
  <si>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</si>
  <si>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</si>
  <si>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</si>
  <si>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</si>
  <si>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</si>
  <si>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</si>
  <si>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</si>
  <si>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</si>
  <si>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</si>
  <si>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</si>
  <si>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</si>
  <si>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</si>
  <si>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</si>
  <si>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</si>
  <si>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</si>
  <si>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</si>
  <si>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</si>
  <si>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</si>
  <si>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</si>
  <si>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</si>
  <si>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</si>
  <si>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</si>
  <si>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</si>
  <si>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</si>
  <si>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</si>
  <si>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</si>
  <si>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</si>
  <si>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</si>
  <si>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</si>
  <si>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</si>
  <si>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</si>
  <si>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</si>
  <si>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</si>
  <si>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</si>
  <si>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</si>
  <si>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</si>
  <si>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</si>
  <si>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</si>
  <si>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</si>
  <si>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</si>
  <si>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</si>
  <si>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</si>
  <si>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</si>
  <si>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</si>
  <si>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</si>
  <si>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</si>
  <si>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</si>
  <si>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</si>
  <si>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</si>
  <si>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</si>
  <si>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K.A. Mikhailik</t>
  </si>
  <si>
    <t>L.A. Sklyarova</t>
  </si>
  <si>
    <t>(signature)</t>
  </si>
  <si>
    <t>Head</t>
  </si>
  <si>
    <t>July</t>
  </si>
  <si>
    <t>Chief Accountant</t>
  </si>
  <si>
    <t xml:space="preserve">   K.A. Mikhailik          Chief Accountant </t>
  </si>
  <si>
    <t>(print full name)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</si>
  <si>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</si>
  <si>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</si>
  <si>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</si>
  <si>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</si>
  <si>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</si>
  <si>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</si>
  <si>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January-June</t>
  </si>
  <si>
    <t>Code</t>
  </si>
  <si>
    <t>For January-June</t>
  </si>
  <si>
    <t xml:space="preserve">For January-June 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</si>
  <si>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</si>
  <si>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</si>
  <si>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</si>
  <si>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</si>
  <si>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</si>
  <si>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</si>
  <si>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</si>
  <si>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</si>
  <si>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</si>
  <si>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</si>
  <si>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</si>
  <si>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</si>
  <si>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</si>
  <si>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</si>
  <si>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</si>
  <si>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</si>
  <si>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</si>
  <si>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</si>
  <si>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</si>
  <si>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</si>
  <si>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</si>
  <si>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</si>
  <si>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</si>
  <si>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</si>
  <si>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</si>
  <si>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</si>
  <si>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</si>
  <si>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</si>
  <si>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</si>
  <si>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</si>
  <si>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</si>
  <si>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</si>
  <si>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</si>
  <si>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</si>
  <si>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</si>
  <si>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</si>
  <si>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</si>
  <si>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</si>
  <si>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</si>
  <si>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</si>
  <si>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</si>
  <si>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</si>
  <si>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Control value:</t>
  </si>
  <si>
    <t xml:space="preserve">2.1. Cost of sold goods, works, services in elements of costs </t>
  </si>
  <si>
    <t>Indicator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</si>
  <si>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</si>
  <si>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</si>
  <si>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</si>
  <si>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</si>
  <si>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</si>
  <si>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</si>
  <si>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</si>
  <si>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</si>
  <si>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</si>
  <si>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</si>
  <si>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</si>
  <si>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</si>
  <si>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</si>
  <si>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</si>
  <si>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</si>
  <si>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</si>
  <si>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</si>
  <si>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</si>
  <si>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</si>
  <si>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</si>
  <si>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</si>
  <si>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</si>
  <si>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</si>
  <si>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</si>
  <si>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 xml:space="preserve">Base profit (loss) per one stock 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</si>
  <si>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</si>
  <si>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</si>
  <si>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</si>
  <si>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</si>
  <si>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</si>
  <si>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</si>
  <si>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</si>
  <si>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</si>
  <si>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</si>
  <si>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</si>
  <si>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</si>
  <si>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</si>
  <si>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</si>
  <si>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 xml:space="preserve">Diluted profit per one stock 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</si>
  <si>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</si>
  <si>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</si>
  <si>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</si>
  <si>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</si>
  <si>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</si>
  <si>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</si>
  <si>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</si>
  <si>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</si>
  <si>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</si>
  <si>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</si>
  <si>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</si>
  <si>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</si>
  <si>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</si>
  <si>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</si>
  <si>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</si>
  <si>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</si>
  <si>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</si>
  <si>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</si>
  <si>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</si>
  <si>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</si>
  <si>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</si>
  <si>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</si>
  <si>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</si>
  <si>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</si>
  <si>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</si>
  <si>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</si>
  <si>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</si>
  <si>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</si>
  <si>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</si>
  <si>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</si>
  <si>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</si>
  <si>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</si>
  <si>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To be checked!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</si>
  <si>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</si>
  <si>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</si>
  <si>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</si>
  <si>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</si>
  <si>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</si>
  <si>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</si>
  <si>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</si>
  <si>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</si>
  <si>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</si>
  <si>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</si>
  <si>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2014, revealed in the accounting period</t>
  </si>
  <si>
    <t xml:space="preserve">  Profit of 2013, revealed in the accounting period</t>
  </si>
  <si>
    <t xml:space="preserve">  Profit of 2012, revealed in the accounting period</t>
  </si>
  <si>
    <t xml:space="preserve">  Profit before 01.01.2012, revealed in the accounting period 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</si>
  <si>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</si>
  <si>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</si>
  <si>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</si>
  <si>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</si>
  <si>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</si>
  <si>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</si>
  <si>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</si>
  <si>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</si>
  <si>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</si>
  <si>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</si>
  <si>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</si>
  <si>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</si>
  <si>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</si>
  <si>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</si>
  <si>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</si>
  <si>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</si>
  <si>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</si>
  <si>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</si>
  <si>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</si>
  <si>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</si>
  <si>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</si>
  <si>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</si>
  <si>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</si>
  <si>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</si>
  <si>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</si>
  <si>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</si>
  <si>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</si>
  <si>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</si>
  <si>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</si>
  <si>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</si>
  <si>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</si>
  <si>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</si>
  <si>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</si>
  <si>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</si>
  <si>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</si>
  <si>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</si>
  <si>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</si>
  <si>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</si>
  <si>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</si>
  <si>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2014, revealed in the accounting period</t>
  </si>
  <si>
    <t xml:space="preserve">    Loss of 2013, revealed in the accounting period</t>
  </si>
  <si>
    <t xml:space="preserve">    Loss of 2012, revealed in the accounting period</t>
  </si>
  <si>
    <t xml:space="preserve">    Loss before 01.01.2012,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</si>
  <si>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</si>
  <si>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</si>
  <si>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</si>
  <si>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</si>
  <si>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</si>
  <si>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</si>
  <si>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</si>
  <si>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</si>
  <si>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</si>
  <si>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</si>
  <si>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</si>
  <si>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</si>
  <si>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</si>
  <si>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</si>
  <si>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</si>
  <si>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</si>
  <si>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</si>
  <si>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</si>
  <si>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</si>
  <si>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</si>
  <si>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 xml:space="preserve">For January-June  2015 </t>
  </si>
  <si>
    <t xml:space="preserve">For January-June  2014 </t>
  </si>
  <si>
    <t xml:space="preserve">For January - June 2015 </t>
  </si>
  <si>
    <t xml:space="preserve">For January - June 2014 </t>
  </si>
  <si>
    <t xml:space="preserve">For January-June 2015 </t>
  </si>
  <si>
    <t xml:space="preserve">For January-June                       2014 </t>
  </si>
  <si>
    <t>As at 30 June
2015 
(8)</t>
  </si>
  <si>
    <t>As at 31 December
2014 
(7)</t>
  </si>
  <si>
    <t>As at 31 December
2013 
(6)</t>
  </si>
  <si>
    <t>For January - June  2015             (1)</t>
  </si>
  <si>
    <t>For January - June  2014              (2)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</si>
  <si>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</si>
  <si>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</si>
  <si>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</si>
  <si>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</si>
  <si>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</si>
  <si>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</si>
  <si>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</si>
  <si>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</si>
  <si>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</si>
  <si>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</si>
  <si>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</si>
  <si>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</si>
  <si>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</si>
  <si>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</si>
  <si>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</si>
  <si>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</si>
  <si>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</si>
  <si>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</si>
  <si>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</si>
  <si>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</si>
  <si>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</si>
  <si>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</si>
  <si>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</si>
  <si>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</si>
  <si>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</si>
  <si>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</si>
  <si>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Line code of the balance sheet</t>
  </si>
  <si>
    <t>for 2015</t>
  </si>
  <si>
    <t>for 2014</t>
  </si>
  <si>
    <t xml:space="preserve">Codes </t>
  </si>
  <si>
    <t>2.2. Profit per stock, diluted profit per stock</t>
  </si>
</sst>
</file>

<file path=xl/styles.xml><?xml version="1.0" encoding="utf-8"?>
<styleSheet xmlns="http://schemas.openxmlformats.org/spreadsheetml/2006/main">
  <numFmts count="6">
    <numFmt numFmtId="164" formatCode="#,##0;\(#,##0\);\-"/>
    <numFmt numFmtId="165" formatCode="#,##0.00000"/>
    <numFmt numFmtId="166" formatCode="#,##0.000000"/>
    <numFmt numFmtId="167" formatCode="0.0000000"/>
    <numFmt numFmtId="168" formatCode="#,##0.0000"/>
    <numFmt numFmtId="169" formatCode="0.000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9"/>
      <color indexed="12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lgerian"/>
      <family val="5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9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67" xfId="0" applyNumberFormat="1" applyFont="1" applyBorder="1" applyAlignment="1" applyProtection="1">
      <alignment horizontal="center"/>
    </xf>
    <xf numFmtId="49" fontId="6" fillId="0" borderId="66" xfId="0" applyNumberFormat="1" applyFont="1" applyFill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21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165" fontId="4" fillId="0" borderId="38" xfId="0" applyNumberFormat="1" applyFont="1" applyBorder="1" applyAlignment="1" applyProtection="1">
      <alignment horizontal="right"/>
      <protection locked="0"/>
    </xf>
    <xf numFmtId="165" fontId="4" fillId="0" borderId="66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64" fontId="4" fillId="0" borderId="3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4" fillId="0" borderId="59" xfId="0" applyNumberFormat="1" applyFont="1" applyFill="1" applyBorder="1" applyAlignment="1" applyProtection="1">
      <alignment horizontal="center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164" fontId="4" fillId="0" borderId="26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45" xfId="0" applyNumberFormat="1" applyFont="1" applyFill="1" applyBorder="1" applyAlignment="1" applyProtection="1">
      <alignment horizontal="right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5" fillId="4" borderId="45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3" xfId="0" applyFont="1" applyBorder="1" applyAlignment="1" applyProtection="1">
      <alignment horizontal="center"/>
    </xf>
    <xf numFmtId="0" fontId="4" fillId="0" borderId="69" xfId="0" applyFont="1" applyBorder="1" applyAlignment="1" applyProtection="1">
      <alignment horizontal="center"/>
    </xf>
    <xf numFmtId="0" fontId="4" fillId="0" borderId="70" xfId="0" applyFont="1" applyBorder="1" applyAlignment="1" applyProtection="1">
      <alignment horizontal="center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4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2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3" fontId="4" fillId="4" borderId="50" xfId="0" applyNumberFormat="1" applyFont="1" applyFill="1" applyBorder="1" applyAlignment="1" applyProtection="1">
      <alignment horizontal="center" vertical="center"/>
    </xf>
    <xf numFmtId="3" fontId="4" fillId="4" borderId="37" xfId="0" applyNumberFormat="1" applyFont="1" applyFill="1" applyBorder="1" applyAlignment="1" applyProtection="1">
      <alignment horizontal="center" vertical="center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6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7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8" fontId="2" fillId="0" borderId="55" xfId="0" applyNumberFormat="1" applyFont="1" applyFill="1" applyBorder="1" applyAlignment="1" applyProtection="1">
      <alignment horizontal="center"/>
    </xf>
    <xf numFmtId="168" fontId="2" fillId="0" borderId="54" xfId="0" applyNumberFormat="1" applyFont="1" applyFill="1" applyBorder="1" applyAlignment="1" applyProtection="1">
      <alignment horizontal="center"/>
    </xf>
    <xf numFmtId="169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17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7" xfId="0" applyFont="1" applyFill="1" applyBorder="1" applyProtection="1"/>
    <xf numFmtId="0" fontId="4" fillId="0" borderId="17" xfId="0" applyFont="1" applyFill="1" applyBorder="1" applyProtection="1"/>
    <xf numFmtId="0" fontId="4" fillId="0" borderId="44" xfId="0" applyFont="1" applyFill="1" applyBorder="1" applyProtection="1"/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0" fontId="4" fillId="0" borderId="17" xfId="0" applyFont="1" applyBorder="1" applyProtection="1"/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164" fontId="5" fillId="4" borderId="65" xfId="0" applyNumberFormat="1" applyFont="1" applyFill="1" applyBorder="1" applyAlignment="1" applyProtection="1">
      <alignment horizontal="right"/>
    </xf>
    <xf numFmtId="0" fontId="5" fillId="4" borderId="12" xfId="0" applyFont="1" applyFill="1" applyBorder="1" applyAlignment="1" applyProtection="1">
      <alignment horizontal="center"/>
    </xf>
    <xf numFmtId="164" fontId="26" fillId="0" borderId="0" xfId="0" applyNumberFormat="1" applyFont="1" applyProtection="1"/>
    <xf numFmtId="3" fontId="4" fillId="4" borderId="35" xfId="0" applyNumberFormat="1" applyFont="1" applyFill="1" applyBorder="1" applyAlignment="1" applyProtection="1">
      <alignment horizontal="center" vertical="center"/>
    </xf>
    <xf numFmtId="166" fontId="2" fillId="4" borderId="55" xfId="0" applyNumberFormat="1" applyFont="1" applyFill="1" applyBorder="1" applyAlignment="1" applyProtection="1">
      <alignment horizontal="center"/>
    </xf>
    <xf numFmtId="166" fontId="2" fillId="4" borderId="54" xfId="0" applyNumberFormat="1" applyFont="1" applyFill="1" applyBorder="1" applyAlignment="1" applyProtection="1">
      <alignment horizontal="center"/>
    </xf>
    <xf numFmtId="0" fontId="6" fillId="0" borderId="61" xfId="0" applyFont="1" applyBorder="1" applyAlignment="1" applyProtection="1">
      <alignment horizontal="left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4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wrapText="1"/>
    </xf>
    <xf numFmtId="0" fontId="4" fillId="0" borderId="44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wrapText="1"/>
    </xf>
    <xf numFmtId="0" fontId="3" fillId="0" borderId="0" xfId="0" applyFont="1" applyAlignment="1" applyProtection="1">
      <alignment horizontal="right"/>
    </xf>
    <xf numFmtId="0" fontId="6" fillId="0" borderId="28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17" fillId="0" borderId="0" xfId="0" applyFont="1" applyAlignment="1" applyProtection="1">
      <alignment horizontal="left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6" fillId="0" borderId="0" xfId="0" applyFont="1" applyProtection="1"/>
    <xf numFmtId="0" fontId="4" fillId="0" borderId="71" xfId="0" applyFont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/>
    <xf numFmtId="0" fontId="4" fillId="0" borderId="10" xfId="0" applyFont="1" applyFill="1" applyBorder="1" applyAlignment="1" applyProtection="1">
      <alignment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5" fillId="0" borderId="44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7" xfId="0" applyFont="1" applyFill="1" applyBorder="1" applyProtection="1">
      <protection locked="0"/>
    </xf>
    <xf numFmtId="0" fontId="6" fillId="0" borderId="0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8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0" fillId="0" borderId="27" xfId="0" applyBorder="1" applyAlignment="1" applyProtection="1"/>
    <xf numFmtId="49" fontId="6" fillId="0" borderId="57" xfId="0" applyNumberFormat="1" applyFont="1" applyBorder="1" applyAlignment="1" applyProtection="1">
      <alignment horizontal="center"/>
    </xf>
    <xf numFmtId="49" fontId="0" fillId="0" borderId="49" xfId="0" applyNumberFormat="1" applyBorder="1" applyAlignment="1" applyProtection="1"/>
    <xf numFmtId="49" fontId="11" fillId="0" borderId="21" xfId="0" applyNumberFormat="1" applyFont="1" applyFill="1" applyBorder="1" applyAlignment="1" applyProtection="1">
      <alignment horizontal="center"/>
    </xf>
    <xf numFmtId="49" fontId="12" fillId="0" borderId="26" xfId="0" applyNumberFormat="1" applyFont="1" applyBorder="1" applyAlignment="1" applyProtection="1"/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0" fontId="0" fillId="0" borderId="12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49" fontId="4" fillId="0" borderId="1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0" fillId="0" borderId="17" xfId="0" applyBorder="1" applyProtection="1"/>
    <xf numFmtId="0" fontId="0" fillId="0" borderId="19" xfId="0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4" fillId="0" borderId="7" xfId="0" applyFont="1" applyFill="1" applyBorder="1" applyAlignment="1" applyProtection="1">
      <alignment horizontal="left" wrapText="1"/>
    </xf>
    <xf numFmtId="0" fontId="4" fillId="0" borderId="22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4" fillId="0" borderId="20" xfId="0" applyFont="1" applyFill="1" applyBorder="1" applyAlignment="1" applyProtection="1">
      <alignment wrapText="1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0" fontId="4" fillId="0" borderId="44" xfId="0" applyFont="1" applyFill="1" applyBorder="1" applyProtection="1"/>
    <xf numFmtId="0" fontId="4" fillId="0" borderId="51" xfId="0" applyFont="1" applyFill="1" applyBorder="1" applyProtection="1"/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/>
    </xf>
    <xf numFmtId="0" fontId="0" fillId="0" borderId="25" xfId="0" applyBorder="1" applyProtection="1"/>
    <xf numFmtId="0" fontId="0" fillId="0" borderId="26" xfId="0" applyBorder="1" applyProtection="1"/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0" fillId="0" borderId="20" xfId="0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Protection="1"/>
    <xf numFmtId="0" fontId="5" fillId="0" borderId="51" xfId="0" applyFont="1" applyFill="1" applyBorder="1" applyProtection="1"/>
    <xf numFmtId="49" fontId="5" fillId="0" borderId="45" xfId="0" applyNumberFormat="1" applyFont="1" applyFill="1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22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4" fontId="4" fillId="0" borderId="10" xfId="0" applyNumberFormat="1" applyFont="1" applyFill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0" fontId="4" fillId="0" borderId="19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0" fillId="0" borderId="20" xfId="0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/>
    <xf numFmtId="0" fontId="4" fillId="0" borderId="22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22" xfId="0" applyFill="1" applyBorder="1" applyProtection="1"/>
    <xf numFmtId="0" fontId="0" fillId="0" borderId="7" xfId="0" applyFill="1" applyBorder="1" applyAlignment="1" applyProtection="1"/>
    <xf numFmtId="0" fontId="0" fillId="0" borderId="22" xfId="0" applyFill="1" applyBorder="1" applyAlignment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Alignment="1" applyProtection="1">
      <alignment horizontal="left"/>
    </xf>
    <xf numFmtId="0" fontId="4" fillId="0" borderId="44" xfId="0" applyFont="1" applyFill="1" applyBorder="1" applyAlignment="1" applyProtection="1">
      <alignment vertical="center"/>
    </xf>
    <xf numFmtId="0" fontId="4" fillId="0" borderId="51" xfId="0" applyFont="1" applyFill="1" applyBorder="1" applyAlignment="1" applyProtection="1">
      <alignment vertical="center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11" fillId="0" borderId="8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22" xfId="0" applyFont="1" applyFill="1" applyBorder="1" applyAlignment="1" applyProtection="1">
      <alignment horizontal="left" vertical="top" wrapTex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17" fillId="0" borderId="0" xfId="0" applyFont="1" applyFill="1" applyAlignment="1" applyProtection="1">
      <alignment horizontal="left"/>
    </xf>
    <xf numFmtId="0" fontId="6" fillId="4" borderId="17" xfId="0" applyFont="1" applyFill="1" applyBorder="1" applyAlignment="1" applyProtection="1">
      <alignment horizontal="center" wrapText="1"/>
      <protection locked="0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horizontal="center" wrapText="1"/>
    </xf>
    <xf numFmtId="0" fontId="6" fillId="0" borderId="23" xfId="0" applyFont="1" applyFill="1" applyBorder="1" applyAlignment="1" applyProtection="1"/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22" xfId="0" applyFont="1" applyFill="1" applyBorder="1" applyAlignment="1" applyProtection="1">
      <alignment horizontal="left" indent="1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left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164" fontId="2" fillId="0" borderId="70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Fill="1" applyBorder="1" applyAlignment="1" applyProtection="1">
      <alignment horizontal="center" vertical="center"/>
    </xf>
    <xf numFmtId="164" fontId="2" fillId="0" borderId="47" xfId="0" applyNumberFormat="1" applyFont="1" applyFill="1" applyBorder="1" applyAlignment="1" applyProtection="1">
      <alignment horizontal="center" vertical="center"/>
    </xf>
    <xf numFmtId="164" fontId="2" fillId="0" borderId="54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54" xfId="0" applyFont="1" applyBorder="1" applyAlignment="1" applyProtection="1">
      <alignment horizontal="left" inden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 applyProtection="1">
      <alignment horizontal="center" vertical="center"/>
    </xf>
    <xf numFmtId="164" fontId="2" fillId="0" borderId="63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2" fillId="0" borderId="55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/>
    <xf numFmtId="0" fontId="11" fillId="0" borderId="7" xfId="0" applyFont="1" applyFill="1" applyBorder="1" applyAlignment="1" applyProtection="1"/>
    <xf numFmtId="0" fontId="11" fillId="0" borderId="22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vertical="center"/>
    </xf>
    <xf numFmtId="0" fontId="11" fillId="0" borderId="36" xfId="0" applyFont="1" applyFill="1" applyBorder="1" applyAlignment="1" applyProtection="1">
      <alignment vertical="center"/>
    </xf>
    <xf numFmtId="0" fontId="11" fillId="0" borderId="37" xfId="0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Desktop/&#1041;&#1091;&#1093;.%20&#1073;&#1072;&#1083;&#1072;&#1085;&#1089;/&#1073;&#1072;&#1083;&#1072;&#1085;&#1089;&#1099;%202014%20&#1075;&#1086;&#1076;&#1072;/1%20&#1082;&#1074;&#1072;&#1088;&#1090;&#1072;&#1083;%202014/&#1074;%20&#1088;&#1086;&#1089;&#1089;&#1077;&#1090;&#1080;/~$&#1055;&#1072;&#1082;&#1077;&#1090;%20&#1090;&#1072;&#1073;&#1083;&#1080;&#1094;_&#1092;&#1086;&#1088;&#1084;&#1099;%20&#1056;&#1057;&#1041;&#1059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AppData/Local/Microsoft/Windows/Temporary%20Internet%20Files/Content.Outlook/HWCS7TAV/&#1055;&#1072;&#1082;&#1077;&#1090;%20&#1090;&#1072;&#1073;&#1083;&#1080;&#1094;_&#1092;&#1086;&#1088;&#1084;&#1099;%20&#1056;&#1057;&#1041;&#1059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2.1."/>
      <sheetName val="2.2."/>
      <sheetName val="2.3."/>
      <sheetName val="3.3."/>
      <sheetName val="3.4."/>
      <sheetName val="5.1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>
        <row r="40">
          <cell r="DJ40">
            <v>0</v>
          </cell>
          <cell r="DK40">
            <v>0</v>
          </cell>
          <cell r="DL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DU180"/>
  <sheetViews>
    <sheetView tabSelected="1" topLeftCell="B1" zoomScale="80" zoomScaleNormal="80" zoomScaleSheetLayoutView="100" workbookViewId="0">
      <selection activeCell="FQ11" sqref="FQ11"/>
    </sheetView>
  </sheetViews>
  <sheetFormatPr defaultColWidth="0.85546875" defaultRowHeight="12.75"/>
  <cols>
    <col min="1" max="1" width="9.7109375" style="22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25" width="0.85546875" style="1"/>
    <col min="126" max="126" width="0.85546875" style="1" customWidth="1"/>
    <col min="127" max="16384" width="0.85546875" style="1"/>
  </cols>
  <sheetData>
    <row r="1" spans="1:125">
      <c r="DL1" s="50" t="s">
        <v>169</v>
      </c>
      <c r="DU1" s="50"/>
    </row>
    <row r="2" spans="1:125" ht="24" customHeight="1">
      <c r="DU2" s="51"/>
    </row>
    <row r="3" spans="1:125" s="23" customFormat="1" ht="15">
      <c r="A3" s="52"/>
      <c r="B3" s="465" t="s">
        <v>170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8"/>
      <c r="DJ3" s="48"/>
      <c r="DK3" s="48"/>
      <c r="DL3" s="48"/>
    </row>
    <row r="4" spans="1:125" s="40" customFormat="1" ht="15.75" thickBo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Y4" s="23"/>
      <c r="Z4" s="23"/>
      <c r="AA4" s="23"/>
      <c r="AB4" s="415" t="s">
        <v>171</v>
      </c>
      <c r="AC4" s="23"/>
      <c r="AD4" s="504" t="s">
        <v>172</v>
      </c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5">
        <v>20</v>
      </c>
      <c r="AV4" s="505"/>
      <c r="AW4" s="505"/>
      <c r="AX4" s="505"/>
      <c r="AY4" s="506" t="s">
        <v>125</v>
      </c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23"/>
      <c r="CV4" s="23"/>
      <c r="DK4" s="447" t="s">
        <v>539</v>
      </c>
      <c r="DL4" s="448"/>
    </row>
    <row r="5" spans="1:125" s="40" customFormat="1">
      <c r="A5" s="2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55"/>
      <c r="DJ5" s="55" t="s">
        <v>174</v>
      </c>
      <c r="DK5" s="449" t="s">
        <v>98</v>
      </c>
      <c r="DL5" s="450"/>
    </row>
    <row r="6" spans="1:125" s="40" customFormat="1">
      <c r="A6" s="2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55"/>
      <c r="DJ6" s="55" t="s">
        <v>175</v>
      </c>
      <c r="DK6" s="455" t="s">
        <v>165</v>
      </c>
      <c r="DL6" s="456"/>
    </row>
    <row r="7" spans="1:125" s="40" customFormat="1">
      <c r="A7" s="24"/>
      <c r="B7" s="6" t="s">
        <v>185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27" t="s">
        <v>192</v>
      </c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6"/>
      <c r="DI7" s="55"/>
      <c r="DJ7" s="55" t="s">
        <v>176</v>
      </c>
      <c r="DK7" s="459" t="s">
        <v>120</v>
      </c>
      <c r="DL7" s="460"/>
    </row>
    <row r="8" spans="1:125" s="40" customFormat="1">
      <c r="A8" s="24"/>
      <c r="B8" s="6" t="s">
        <v>186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55"/>
      <c r="DJ8" s="55" t="s">
        <v>177</v>
      </c>
      <c r="DK8" s="457" t="s">
        <v>121</v>
      </c>
      <c r="DL8" s="458"/>
    </row>
    <row r="9" spans="1:125" s="40" customFormat="1" ht="12" customHeight="1">
      <c r="A9" s="24"/>
      <c r="B9" s="432" t="s">
        <v>187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55"/>
      <c r="DJ9" s="55" t="s">
        <v>178</v>
      </c>
      <c r="DK9" s="455"/>
      <c r="DL9" s="456"/>
    </row>
    <row r="10" spans="1:125" s="40" customFormat="1" ht="12" customHeight="1">
      <c r="A10" s="24"/>
      <c r="B10" s="432" t="s">
        <v>188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7"/>
      <c r="W10" s="427"/>
      <c r="X10" s="427"/>
      <c r="Y10" s="427" t="s">
        <v>179</v>
      </c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7"/>
      <c r="DG10" s="427"/>
      <c r="DH10" s="6"/>
      <c r="DI10" s="55"/>
      <c r="DJ10" s="55" t="s">
        <v>180</v>
      </c>
      <c r="DK10" s="453" t="s">
        <v>122</v>
      </c>
      <c r="DL10" s="454"/>
    </row>
    <row r="11" spans="1:125" s="40" customFormat="1" ht="12" customHeight="1">
      <c r="A11" s="24"/>
      <c r="B11" s="6" t="s">
        <v>189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430"/>
      <c r="BG11" s="430"/>
      <c r="BH11" s="430" t="s">
        <v>181</v>
      </c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7"/>
      <c r="DG11" s="427"/>
      <c r="DH11" s="428"/>
      <c r="DI11" s="431"/>
      <c r="DJ11" s="431"/>
      <c r="DK11" s="461" t="s">
        <v>123</v>
      </c>
      <c r="DL11" s="462"/>
    </row>
    <row r="12" spans="1:125" s="40" customFormat="1" ht="12" customHeight="1">
      <c r="A12" s="24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6"/>
      <c r="DI12" s="55"/>
      <c r="DJ12" s="55" t="s">
        <v>182</v>
      </c>
      <c r="DK12" s="463"/>
      <c r="DL12" s="464"/>
    </row>
    <row r="13" spans="1:125" s="6" customFormat="1" ht="13.5" thickBot="1">
      <c r="A13" s="24"/>
      <c r="B13" s="6" t="s">
        <v>190</v>
      </c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DI13" s="55"/>
      <c r="DJ13" s="55" t="s">
        <v>183</v>
      </c>
      <c r="DK13" s="451" t="s">
        <v>97</v>
      </c>
      <c r="DL13" s="452"/>
    </row>
    <row r="14" spans="1:125" s="4" customFormat="1" ht="14.25" customHeight="1">
      <c r="A14" s="56"/>
      <c r="B14" s="432" t="s">
        <v>191</v>
      </c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27" t="s">
        <v>184</v>
      </c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27"/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7"/>
      <c r="DG14" s="427"/>
      <c r="DH14" s="427"/>
      <c r="DI14" s="427"/>
      <c r="DJ14" s="427"/>
      <c r="DK14" s="26"/>
      <c r="DL14" s="26"/>
    </row>
    <row r="15" spans="1:125" s="40" customFormat="1" ht="12">
      <c r="A15" s="2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</row>
    <row r="16" spans="1:125" ht="24" customHeight="1" thickBot="1"/>
    <row r="17" spans="1:116" ht="20.100000000000001" customHeight="1">
      <c r="B17" s="466" t="s">
        <v>196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8"/>
      <c r="N17" s="475" t="s">
        <v>197</v>
      </c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7"/>
      <c r="CX17" s="466" t="s">
        <v>193</v>
      </c>
      <c r="CY17" s="484"/>
      <c r="CZ17" s="484"/>
      <c r="DA17" s="484"/>
      <c r="DB17" s="484"/>
      <c r="DC17" s="484"/>
      <c r="DD17" s="484"/>
      <c r="DE17" s="484"/>
      <c r="DF17" s="484"/>
      <c r="DG17" s="484"/>
      <c r="DH17" s="484"/>
      <c r="DI17" s="485"/>
      <c r="DJ17" s="145" t="s">
        <v>195</v>
      </c>
      <c r="DK17" s="145" t="s">
        <v>194</v>
      </c>
      <c r="DL17" s="395" t="s">
        <v>194</v>
      </c>
    </row>
    <row r="18" spans="1:116">
      <c r="B18" s="469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1"/>
      <c r="N18" s="478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80"/>
      <c r="CX18" s="486"/>
      <c r="CY18" s="487"/>
      <c r="CZ18" s="487"/>
      <c r="DA18" s="487"/>
      <c r="DB18" s="487"/>
      <c r="DC18" s="487"/>
      <c r="DD18" s="487"/>
      <c r="DE18" s="487"/>
      <c r="DF18" s="487"/>
      <c r="DG18" s="487"/>
      <c r="DH18" s="487"/>
      <c r="DI18" s="488"/>
      <c r="DJ18" s="57">
        <v>2015</v>
      </c>
      <c r="DK18" s="57">
        <v>2014</v>
      </c>
      <c r="DL18" s="58">
        <v>2013</v>
      </c>
    </row>
    <row r="19" spans="1:116" ht="14.25" customHeight="1" thickBot="1">
      <c r="B19" s="472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4"/>
      <c r="N19" s="481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3"/>
      <c r="CX19" s="489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1"/>
      <c r="DJ19" s="59" t="s">
        <v>3</v>
      </c>
      <c r="DK19" s="59" t="s">
        <v>4</v>
      </c>
      <c r="DL19" s="60" t="s">
        <v>5</v>
      </c>
    </row>
    <row r="20" spans="1:116">
      <c r="A20" s="22" t="s">
        <v>105</v>
      </c>
      <c r="B20" s="492" t="s">
        <v>99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5"/>
      <c r="N20" s="501" t="s">
        <v>223</v>
      </c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2"/>
      <c r="BQ20" s="502"/>
      <c r="BR20" s="502"/>
      <c r="BS20" s="502"/>
      <c r="BT20" s="502"/>
      <c r="BU20" s="502"/>
      <c r="BV20" s="502"/>
      <c r="BW20" s="502"/>
      <c r="BX20" s="502"/>
      <c r="BY20" s="502"/>
      <c r="BZ20" s="502"/>
      <c r="CA20" s="502"/>
      <c r="CB20" s="502"/>
      <c r="CC20" s="502"/>
      <c r="CD20" s="502"/>
      <c r="CE20" s="502"/>
      <c r="CF20" s="502"/>
      <c r="CG20" s="502"/>
      <c r="CH20" s="502"/>
      <c r="CI20" s="502"/>
      <c r="CJ20" s="502"/>
      <c r="CK20" s="502"/>
      <c r="CL20" s="502"/>
      <c r="CM20" s="502"/>
      <c r="CN20" s="502"/>
      <c r="CO20" s="502"/>
      <c r="CP20" s="502"/>
      <c r="CQ20" s="502"/>
      <c r="CR20" s="502"/>
      <c r="CS20" s="502"/>
      <c r="CT20" s="502"/>
      <c r="CU20" s="502"/>
      <c r="CV20" s="502"/>
      <c r="CW20" s="503"/>
      <c r="CX20" s="492" t="s">
        <v>22</v>
      </c>
      <c r="CY20" s="484"/>
      <c r="CZ20" s="484"/>
      <c r="DA20" s="484"/>
      <c r="DB20" s="484"/>
      <c r="DC20" s="484"/>
      <c r="DD20" s="484"/>
      <c r="DE20" s="484"/>
      <c r="DF20" s="484"/>
      <c r="DG20" s="484"/>
      <c r="DH20" s="484"/>
      <c r="DI20" s="485"/>
      <c r="DJ20" s="61"/>
      <c r="DK20" s="61"/>
      <c r="DL20" s="62"/>
    </row>
    <row r="21" spans="1:116" ht="12.75" customHeight="1">
      <c r="B21" s="486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8"/>
      <c r="N21" s="496" t="s">
        <v>224</v>
      </c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8"/>
      <c r="CX21" s="486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8"/>
      <c r="DJ21" s="63"/>
      <c r="DK21" s="63"/>
      <c r="DL21" s="64"/>
    </row>
    <row r="22" spans="1:116" ht="12.75" customHeight="1">
      <c r="B22" s="493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5"/>
      <c r="N22" s="433"/>
      <c r="O22" s="499" t="s">
        <v>198</v>
      </c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500"/>
      <c r="CX22" s="493"/>
      <c r="CY22" s="494"/>
      <c r="CZ22" s="494"/>
      <c r="DA22" s="494"/>
      <c r="DB22" s="494"/>
      <c r="DC22" s="494"/>
      <c r="DD22" s="494"/>
      <c r="DE22" s="494"/>
      <c r="DF22" s="494"/>
      <c r="DG22" s="494"/>
      <c r="DH22" s="494"/>
      <c r="DI22" s="495"/>
      <c r="DJ22" s="375">
        <v>31540</v>
      </c>
      <c r="DK22" s="148">
        <v>35715</v>
      </c>
      <c r="DL22" s="176">
        <v>41163</v>
      </c>
    </row>
    <row r="23" spans="1:116" ht="12.75" customHeight="1">
      <c r="B23" s="507" t="s">
        <v>94</v>
      </c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9"/>
      <c r="N23" s="420"/>
      <c r="O23" s="510" t="s">
        <v>199</v>
      </c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0"/>
      <c r="BP23" s="510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0"/>
      <c r="CL23" s="510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1"/>
      <c r="CX23" s="507" t="s">
        <v>96</v>
      </c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9"/>
      <c r="DJ23" s="251">
        <v>222</v>
      </c>
      <c r="DK23" s="34"/>
      <c r="DL23" s="31"/>
    </row>
    <row r="24" spans="1:116">
      <c r="B24" s="507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9"/>
      <c r="N24" s="42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0"/>
      <c r="CI24" s="510"/>
      <c r="CJ24" s="510"/>
      <c r="CK24" s="510"/>
      <c r="CL24" s="510"/>
      <c r="CM24" s="510"/>
      <c r="CN24" s="510"/>
      <c r="CO24" s="510"/>
      <c r="CP24" s="510"/>
      <c r="CQ24" s="510"/>
      <c r="CR24" s="510"/>
      <c r="CS24" s="510"/>
      <c r="CT24" s="510"/>
      <c r="CU24" s="510"/>
      <c r="CV24" s="510"/>
      <c r="CW24" s="511"/>
      <c r="CX24" s="507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9"/>
      <c r="DJ24" s="267"/>
      <c r="DK24" s="65"/>
      <c r="DL24" s="66"/>
    </row>
    <row r="25" spans="1:116" ht="12.75" customHeight="1">
      <c r="B25" s="512" t="s">
        <v>95</v>
      </c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9"/>
      <c r="N25" s="414"/>
      <c r="O25" s="513" t="s">
        <v>200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3"/>
      <c r="BP25" s="513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3"/>
      <c r="CG25" s="513"/>
      <c r="CH25" s="513"/>
      <c r="CI25" s="513"/>
      <c r="CJ25" s="513"/>
      <c r="CK25" s="513"/>
      <c r="CL25" s="513"/>
      <c r="CM25" s="513"/>
      <c r="CN25" s="513"/>
      <c r="CO25" s="513"/>
      <c r="CP25" s="513"/>
      <c r="CQ25" s="513"/>
      <c r="CR25" s="513"/>
      <c r="CS25" s="513"/>
      <c r="CT25" s="513"/>
      <c r="CU25" s="513"/>
      <c r="CV25" s="513"/>
      <c r="CW25" s="514"/>
      <c r="CX25" s="512" t="s">
        <v>21</v>
      </c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9"/>
      <c r="DJ25" s="251">
        <v>83129</v>
      </c>
      <c r="DK25" s="147">
        <v>84748</v>
      </c>
      <c r="DL25" s="30">
        <v>77030</v>
      </c>
    </row>
    <row r="26" spans="1:116" ht="12.75" customHeight="1">
      <c r="B26" s="507" t="s">
        <v>94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9"/>
      <c r="N26" s="420"/>
      <c r="O26" s="510" t="s">
        <v>201</v>
      </c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10"/>
      <c r="CK26" s="510"/>
      <c r="CL26" s="510"/>
      <c r="CM26" s="510"/>
      <c r="CN26" s="510"/>
      <c r="CO26" s="510"/>
      <c r="CP26" s="510"/>
      <c r="CQ26" s="510"/>
      <c r="CR26" s="510"/>
      <c r="CS26" s="510"/>
      <c r="CT26" s="510"/>
      <c r="CU26" s="510"/>
      <c r="CV26" s="510"/>
      <c r="CW26" s="511"/>
      <c r="CX26" s="507" t="s">
        <v>93</v>
      </c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9"/>
      <c r="DJ26" s="251">
        <v>24254</v>
      </c>
      <c r="DK26" s="147">
        <v>19320</v>
      </c>
      <c r="DL26" s="30">
        <v>77030</v>
      </c>
    </row>
    <row r="27" spans="1:116">
      <c r="B27" s="507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9"/>
      <c r="N27" s="42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0"/>
      <c r="BA27" s="510"/>
      <c r="BB27" s="510"/>
      <c r="BC27" s="510"/>
      <c r="BD27" s="510"/>
      <c r="BE27" s="510"/>
      <c r="BF27" s="510"/>
      <c r="BG27" s="510"/>
      <c r="BH27" s="510"/>
      <c r="BI27" s="510"/>
      <c r="BJ27" s="510"/>
      <c r="BK27" s="510"/>
      <c r="BL27" s="510"/>
      <c r="BM27" s="510"/>
      <c r="BN27" s="510"/>
      <c r="BO27" s="510"/>
      <c r="BP27" s="510"/>
      <c r="BQ27" s="510"/>
      <c r="BR27" s="510"/>
      <c r="BS27" s="510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0"/>
      <c r="CL27" s="510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1"/>
      <c r="CX27" s="507"/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9"/>
      <c r="DJ27" s="267"/>
      <c r="DK27" s="65"/>
      <c r="DL27" s="66"/>
    </row>
    <row r="28" spans="1:116" ht="12.75" customHeight="1">
      <c r="B28" s="512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9"/>
      <c r="N28" s="411"/>
      <c r="O28" s="513" t="s">
        <v>202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3"/>
      <c r="CS28" s="513"/>
      <c r="CT28" s="513"/>
      <c r="CU28" s="513"/>
      <c r="CV28" s="513"/>
      <c r="CW28" s="514"/>
      <c r="CX28" s="512" t="s">
        <v>20</v>
      </c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9"/>
      <c r="DJ28" s="251"/>
      <c r="DK28" s="34">
        <v>0</v>
      </c>
      <c r="DL28" s="31">
        <v>0</v>
      </c>
    </row>
    <row r="29" spans="1:116">
      <c r="B29" s="507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9"/>
      <c r="N29" s="42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10"/>
      <c r="BH29" s="510"/>
      <c r="BI29" s="510"/>
      <c r="BJ29" s="510"/>
      <c r="BK29" s="510"/>
      <c r="BL29" s="510"/>
      <c r="BM29" s="510"/>
      <c r="BN29" s="510"/>
      <c r="BO29" s="510"/>
      <c r="BP29" s="510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0"/>
      <c r="CB29" s="510"/>
      <c r="CC29" s="510"/>
      <c r="CD29" s="510"/>
      <c r="CE29" s="510"/>
      <c r="CF29" s="510"/>
      <c r="CG29" s="510"/>
      <c r="CH29" s="510"/>
      <c r="CI29" s="510"/>
      <c r="CJ29" s="510"/>
      <c r="CK29" s="510"/>
      <c r="CL29" s="510"/>
      <c r="CM29" s="510"/>
      <c r="CN29" s="510"/>
      <c r="CO29" s="510"/>
      <c r="CP29" s="510"/>
      <c r="CQ29" s="510"/>
      <c r="CR29" s="510"/>
      <c r="CS29" s="510"/>
      <c r="CT29" s="510"/>
      <c r="CU29" s="510"/>
      <c r="CV29" s="510"/>
      <c r="CW29" s="511"/>
      <c r="CX29" s="507"/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9"/>
      <c r="DJ29" s="267"/>
      <c r="DK29" s="65"/>
      <c r="DL29" s="66"/>
    </row>
    <row r="30" spans="1:116" ht="12.75" customHeight="1">
      <c r="B30" s="512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9"/>
      <c r="N30" s="411"/>
      <c r="O30" s="513" t="s">
        <v>203</v>
      </c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513"/>
      <c r="CH30" s="513"/>
      <c r="CI30" s="513"/>
      <c r="CJ30" s="513"/>
      <c r="CK30" s="513"/>
      <c r="CL30" s="513"/>
      <c r="CM30" s="513"/>
      <c r="CN30" s="513"/>
      <c r="CO30" s="513"/>
      <c r="CP30" s="513"/>
      <c r="CQ30" s="513"/>
      <c r="CR30" s="513"/>
      <c r="CS30" s="513"/>
      <c r="CT30" s="513"/>
      <c r="CU30" s="513"/>
      <c r="CV30" s="513"/>
      <c r="CW30" s="514"/>
      <c r="CX30" s="512" t="s">
        <v>19</v>
      </c>
      <c r="CY30" s="508"/>
      <c r="CZ30" s="508"/>
      <c r="DA30" s="508"/>
      <c r="DB30" s="508"/>
      <c r="DC30" s="508"/>
      <c r="DD30" s="508"/>
      <c r="DE30" s="508"/>
      <c r="DF30" s="508"/>
      <c r="DG30" s="508"/>
      <c r="DH30" s="508"/>
      <c r="DI30" s="509"/>
      <c r="DJ30" s="251"/>
      <c r="DK30" s="34">
        <v>0</v>
      </c>
      <c r="DL30" s="31">
        <v>0</v>
      </c>
    </row>
    <row r="31" spans="1:116">
      <c r="B31" s="507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9"/>
      <c r="N31" s="42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10"/>
      <c r="BH31" s="510"/>
      <c r="BI31" s="510"/>
      <c r="BJ31" s="510"/>
      <c r="BK31" s="510"/>
      <c r="BL31" s="510"/>
      <c r="BM31" s="510"/>
      <c r="BN31" s="510"/>
      <c r="BO31" s="510"/>
      <c r="BP31" s="510"/>
      <c r="BQ31" s="510"/>
      <c r="BR31" s="510"/>
      <c r="BS31" s="510"/>
      <c r="BT31" s="510"/>
      <c r="BU31" s="510"/>
      <c r="BV31" s="510"/>
      <c r="BW31" s="510"/>
      <c r="BX31" s="510"/>
      <c r="BY31" s="510"/>
      <c r="BZ31" s="510"/>
      <c r="CA31" s="510"/>
      <c r="CB31" s="510"/>
      <c r="CC31" s="510"/>
      <c r="CD31" s="510"/>
      <c r="CE31" s="510"/>
      <c r="CF31" s="510"/>
      <c r="CG31" s="510"/>
      <c r="CH31" s="510"/>
      <c r="CI31" s="510"/>
      <c r="CJ31" s="510"/>
      <c r="CK31" s="510"/>
      <c r="CL31" s="510"/>
      <c r="CM31" s="510"/>
      <c r="CN31" s="510"/>
      <c r="CO31" s="510"/>
      <c r="CP31" s="510"/>
      <c r="CQ31" s="510"/>
      <c r="CR31" s="510"/>
      <c r="CS31" s="510"/>
      <c r="CT31" s="510"/>
      <c r="CU31" s="510"/>
      <c r="CV31" s="510"/>
      <c r="CW31" s="511"/>
      <c r="CX31" s="507"/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9"/>
      <c r="DJ31" s="267"/>
      <c r="DK31" s="65"/>
      <c r="DL31" s="66"/>
    </row>
    <row r="32" spans="1:116" ht="12.75" customHeight="1">
      <c r="B32" s="512" t="s">
        <v>109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9"/>
      <c r="N32" s="414"/>
      <c r="O32" s="513" t="s">
        <v>204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3"/>
      <c r="CI32" s="513"/>
      <c r="CJ32" s="513"/>
      <c r="CK32" s="513"/>
      <c r="CL32" s="513"/>
      <c r="CM32" s="513"/>
      <c r="CN32" s="513"/>
      <c r="CO32" s="513"/>
      <c r="CP32" s="513"/>
      <c r="CQ32" s="513"/>
      <c r="CR32" s="513"/>
      <c r="CS32" s="513"/>
      <c r="CT32" s="513"/>
      <c r="CU32" s="513"/>
      <c r="CV32" s="513"/>
      <c r="CW32" s="514"/>
      <c r="CX32" s="507" t="s">
        <v>90</v>
      </c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9"/>
      <c r="DJ32" s="267">
        <f>SUM(DJ33:DJ38)</f>
        <v>89139958</v>
      </c>
      <c r="DK32" s="150">
        <f>SUM(DK33:DK38)</f>
        <v>89170794</v>
      </c>
      <c r="DL32" s="76">
        <f>SUM(DL33:DL38)</f>
        <v>85253111</v>
      </c>
    </row>
    <row r="33" spans="1:116" s="67" customFormat="1" ht="12.75" customHeight="1">
      <c r="A33" s="22"/>
      <c r="B33" s="507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9"/>
      <c r="N33" s="414"/>
      <c r="O33" s="513" t="s">
        <v>205</v>
      </c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3"/>
      <c r="AR33" s="513"/>
      <c r="AS33" s="513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3"/>
      <c r="BM33" s="513"/>
      <c r="BN33" s="513"/>
      <c r="BO33" s="513"/>
      <c r="BP33" s="513"/>
      <c r="BQ33" s="513"/>
      <c r="BR33" s="513"/>
      <c r="BS33" s="513"/>
      <c r="BT33" s="513"/>
      <c r="BU33" s="513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3"/>
      <c r="CG33" s="513"/>
      <c r="CH33" s="513"/>
      <c r="CI33" s="513"/>
      <c r="CJ33" s="513"/>
      <c r="CK33" s="513"/>
      <c r="CL33" s="513"/>
      <c r="CM33" s="513"/>
      <c r="CN33" s="513"/>
      <c r="CO33" s="513"/>
      <c r="CP33" s="513"/>
      <c r="CQ33" s="513"/>
      <c r="CR33" s="513"/>
      <c r="CS33" s="513"/>
      <c r="CT33" s="513"/>
      <c r="CU33" s="513"/>
      <c r="CV33" s="513"/>
      <c r="CW33" s="514"/>
      <c r="CX33" s="507" t="s">
        <v>89</v>
      </c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9"/>
      <c r="DJ33" s="268">
        <v>280694</v>
      </c>
      <c r="DK33" s="151">
        <v>201313</v>
      </c>
      <c r="DL33" s="152">
        <v>199909</v>
      </c>
    </row>
    <row r="34" spans="1:116" s="67" customFormat="1" ht="12.75" customHeight="1">
      <c r="A34" s="22"/>
      <c r="B34" s="507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9"/>
      <c r="N34" s="414"/>
      <c r="O34" s="513" t="s">
        <v>206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3"/>
      <c r="BR34" s="513"/>
      <c r="BS34" s="513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3"/>
      <c r="CN34" s="513"/>
      <c r="CO34" s="513"/>
      <c r="CP34" s="513"/>
      <c r="CQ34" s="513"/>
      <c r="CR34" s="513"/>
      <c r="CS34" s="513"/>
      <c r="CT34" s="513"/>
      <c r="CU34" s="513"/>
      <c r="CV34" s="513"/>
      <c r="CW34" s="514"/>
      <c r="CX34" s="507" t="s">
        <v>88</v>
      </c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9"/>
      <c r="DJ34" s="268">
        <v>82837215</v>
      </c>
      <c r="DK34" s="151">
        <v>83820570</v>
      </c>
      <c r="DL34" s="152">
        <v>79171795</v>
      </c>
    </row>
    <row r="35" spans="1:116" s="67" customFormat="1" ht="12.75" customHeight="1">
      <c r="A35" s="22"/>
      <c r="B35" s="507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9"/>
      <c r="N35" s="414"/>
      <c r="O35" s="513" t="s">
        <v>207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3"/>
      <c r="CH35" s="513"/>
      <c r="CI35" s="513"/>
      <c r="CJ35" s="513"/>
      <c r="CK35" s="513"/>
      <c r="CL35" s="513"/>
      <c r="CM35" s="513"/>
      <c r="CN35" s="513"/>
      <c r="CO35" s="513"/>
      <c r="CP35" s="513"/>
      <c r="CQ35" s="513"/>
      <c r="CR35" s="513"/>
      <c r="CS35" s="513"/>
      <c r="CT35" s="513"/>
      <c r="CU35" s="513"/>
      <c r="CV35" s="513"/>
      <c r="CW35" s="514"/>
      <c r="CX35" s="507" t="s">
        <v>87</v>
      </c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9"/>
      <c r="DJ35" s="268">
        <v>1407671</v>
      </c>
      <c r="DK35" s="151">
        <v>1565862</v>
      </c>
      <c r="DL35" s="152">
        <v>1493079</v>
      </c>
    </row>
    <row r="36" spans="1:116" ht="12.75" customHeight="1">
      <c r="B36" s="507" t="s">
        <v>92</v>
      </c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9"/>
      <c r="N36" s="414"/>
      <c r="O36" s="513" t="s">
        <v>208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/>
      <c r="BN36" s="513"/>
      <c r="BO36" s="513"/>
      <c r="BP36" s="513"/>
      <c r="BQ36" s="513"/>
      <c r="BR36" s="513"/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3"/>
      <c r="CI36" s="513"/>
      <c r="CJ36" s="513"/>
      <c r="CK36" s="513"/>
      <c r="CL36" s="513"/>
      <c r="CM36" s="513"/>
      <c r="CN36" s="513"/>
      <c r="CO36" s="513"/>
      <c r="CP36" s="513"/>
      <c r="CQ36" s="513"/>
      <c r="CR36" s="513"/>
      <c r="CS36" s="513"/>
      <c r="CT36" s="513"/>
      <c r="CU36" s="513"/>
      <c r="CV36" s="513"/>
      <c r="CW36" s="514"/>
      <c r="CX36" s="507" t="s">
        <v>86</v>
      </c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9"/>
      <c r="DJ36" s="268">
        <v>4318038</v>
      </c>
      <c r="DK36" s="151">
        <v>3395011</v>
      </c>
      <c r="DL36" s="152">
        <v>4279579</v>
      </c>
    </row>
    <row r="37" spans="1:116" ht="24" customHeight="1">
      <c r="B37" s="507" t="s">
        <v>107</v>
      </c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9"/>
      <c r="N37" s="411"/>
      <c r="O37" s="513" t="s">
        <v>209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3"/>
      <c r="BQ37" s="513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3"/>
      <c r="CM37" s="513"/>
      <c r="CN37" s="513"/>
      <c r="CO37" s="513"/>
      <c r="CP37" s="513"/>
      <c r="CQ37" s="513"/>
      <c r="CR37" s="513"/>
      <c r="CS37" s="513"/>
      <c r="CT37" s="513"/>
      <c r="CU37" s="513"/>
      <c r="CV37" s="513"/>
      <c r="CW37" s="514"/>
      <c r="CX37" s="507" t="s">
        <v>85</v>
      </c>
      <c r="CY37" s="508"/>
      <c r="CZ37" s="508"/>
      <c r="DA37" s="508"/>
      <c r="DB37" s="508"/>
      <c r="DC37" s="508"/>
      <c r="DD37" s="508"/>
      <c r="DE37" s="508"/>
      <c r="DF37" s="508"/>
      <c r="DG37" s="508"/>
      <c r="DH37" s="508"/>
      <c r="DI37" s="509"/>
      <c r="DJ37" s="251">
        <v>7499</v>
      </c>
      <c r="DK37" s="147">
        <v>10090</v>
      </c>
      <c r="DL37" s="30">
        <v>23421</v>
      </c>
    </row>
    <row r="38" spans="1:116" ht="24" customHeight="1">
      <c r="B38" s="507"/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6"/>
      <c r="N38" s="419"/>
      <c r="O38" s="513" t="s">
        <v>210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3"/>
      <c r="AR38" s="513"/>
      <c r="AS38" s="513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/>
      <c r="BN38" s="513"/>
      <c r="BO38" s="513"/>
      <c r="BP38" s="513"/>
      <c r="BQ38" s="513"/>
      <c r="BR38" s="513"/>
      <c r="BS38" s="513"/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3"/>
      <c r="CG38" s="513"/>
      <c r="CH38" s="513"/>
      <c r="CI38" s="513"/>
      <c r="CJ38" s="513"/>
      <c r="CK38" s="513"/>
      <c r="CL38" s="513"/>
      <c r="CM38" s="513"/>
      <c r="CN38" s="513"/>
      <c r="CO38" s="513"/>
      <c r="CP38" s="513"/>
      <c r="CQ38" s="513"/>
      <c r="CR38" s="513"/>
      <c r="CS38" s="513"/>
      <c r="CT38" s="513"/>
      <c r="CU38" s="513"/>
      <c r="CV38" s="513"/>
      <c r="CW38" s="514"/>
      <c r="CX38" s="507" t="s">
        <v>119</v>
      </c>
      <c r="CY38" s="515"/>
      <c r="CZ38" s="515"/>
      <c r="DA38" s="515"/>
      <c r="DB38" s="515"/>
      <c r="DC38" s="515"/>
      <c r="DD38" s="515"/>
      <c r="DE38" s="515"/>
      <c r="DF38" s="515"/>
      <c r="DG38" s="515"/>
      <c r="DH38" s="515"/>
      <c r="DI38" s="516"/>
      <c r="DJ38" s="251">
        <v>288841</v>
      </c>
      <c r="DK38" s="147">
        <v>177948</v>
      </c>
      <c r="DL38" s="30">
        <v>85328</v>
      </c>
    </row>
    <row r="39" spans="1:116">
      <c r="B39" s="507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9"/>
      <c r="N39" s="42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1"/>
      <c r="CX39" s="507"/>
      <c r="CY39" s="508"/>
      <c r="CZ39" s="508"/>
      <c r="DA39" s="508"/>
      <c r="DB39" s="508"/>
      <c r="DC39" s="508"/>
      <c r="DD39" s="508"/>
      <c r="DE39" s="508"/>
      <c r="DF39" s="508"/>
      <c r="DG39" s="508"/>
      <c r="DH39" s="508"/>
      <c r="DI39" s="509"/>
      <c r="DJ39" s="254"/>
      <c r="DK39" s="153"/>
      <c r="DL39" s="154"/>
    </row>
    <row r="40" spans="1:116" ht="12.75" customHeight="1">
      <c r="B40" s="507" t="s">
        <v>91</v>
      </c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9"/>
      <c r="N40" s="414"/>
      <c r="O40" s="513" t="s">
        <v>211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3"/>
      <c r="BR40" s="513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3"/>
      <c r="CV40" s="513"/>
      <c r="CW40" s="514"/>
      <c r="CX40" s="507" t="s">
        <v>84</v>
      </c>
      <c r="CY40" s="508"/>
      <c r="CZ40" s="508"/>
      <c r="DA40" s="508"/>
      <c r="DB40" s="508"/>
      <c r="DC40" s="508"/>
      <c r="DD40" s="508"/>
      <c r="DE40" s="508"/>
      <c r="DF40" s="508"/>
      <c r="DG40" s="508"/>
      <c r="DH40" s="508"/>
      <c r="DI40" s="509"/>
      <c r="DJ40" s="254">
        <f>SUM(DJ41:DJ42)</f>
        <v>0</v>
      </c>
      <c r="DK40" s="153">
        <f>SUM(DK41:DK42)</f>
        <v>0</v>
      </c>
      <c r="DL40" s="155">
        <f>SUM(DL41:DL42)</f>
        <v>0</v>
      </c>
    </row>
    <row r="41" spans="1:116" ht="12.75" customHeight="1">
      <c r="B41" s="507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9"/>
      <c r="N41" s="517" t="s">
        <v>212</v>
      </c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3"/>
      <c r="CH41" s="513"/>
      <c r="CI41" s="513"/>
      <c r="CJ41" s="513"/>
      <c r="CK41" s="513"/>
      <c r="CL41" s="513"/>
      <c r="CM41" s="513"/>
      <c r="CN41" s="513"/>
      <c r="CO41" s="513"/>
      <c r="CP41" s="513"/>
      <c r="CQ41" s="513"/>
      <c r="CR41" s="513"/>
      <c r="CS41" s="513"/>
      <c r="CT41" s="513"/>
      <c r="CU41" s="513"/>
      <c r="CV41" s="513"/>
      <c r="CW41" s="514"/>
      <c r="CX41" s="507" t="s">
        <v>110</v>
      </c>
      <c r="CY41" s="508"/>
      <c r="CZ41" s="508"/>
      <c r="DA41" s="508"/>
      <c r="DB41" s="508"/>
      <c r="DC41" s="508"/>
      <c r="DD41" s="508"/>
      <c r="DE41" s="508"/>
      <c r="DF41" s="508"/>
      <c r="DG41" s="508"/>
      <c r="DH41" s="508"/>
      <c r="DI41" s="509"/>
      <c r="DJ41" s="268"/>
      <c r="DK41" s="151">
        <v>0</v>
      </c>
      <c r="DL41" s="152">
        <v>0</v>
      </c>
    </row>
    <row r="42" spans="1:116" ht="12.75" customHeight="1">
      <c r="B42" s="507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9"/>
      <c r="N42" s="517" t="s">
        <v>213</v>
      </c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3"/>
      <c r="BM42" s="513"/>
      <c r="BN42" s="513"/>
      <c r="BO42" s="513"/>
      <c r="BP42" s="513"/>
      <c r="BQ42" s="513"/>
      <c r="BR42" s="513"/>
      <c r="BS42" s="513"/>
      <c r="BT42" s="513"/>
      <c r="BU42" s="513"/>
      <c r="BV42" s="513"/>
      <c r="BW42" s="513"/>
      <c r="BX42" s="513"/>
      <c r="BY42" s="513"/>
      <c r="BZ42" s="513"/>
      <c r="CA42" s="513"/>
      <c r="CB42" s="513"/>
      <c r="CC42" s="513"/>
      <c r="CD42" s="513"/>
      <c r="CE42" s="513"/>
      <c r="CF42" s="513"/>
      <c r="CG42" s="513"/>
      <c r="CH42" s="513"/>
      <c r="CI42" s="513"/>
      <c r="CJ42" s="513"/>
      <c r="CK42" s="513"/>
      <c r="CL42" s="513"/>
      <c r="CM42" s="513"/>
      <c r="CN42" s="513"/>
      <c r="CO42" s="513"/>
      <c r="CP42" s="513"/>
      <c r="CQ42" s="513"/>
      <c r="CR42" s="513"/>
      <c r="CS42" s="513"/>
      <c r="CT42" s="513"/>
      <c r="CU42" s="513"/>
      <c r="CV42" s="513"/>
      <c r="CW42" s="514"/>
      <c r="CX42" s="507" t="s">
        <v>111</v>
      </c>
      <c r="CY42" s="508"/>
      <c r="CZ42" s="508"/>
      <c r="DA42" s="508"/>
      <c r="DB42" s="508"/>
      <c r="DC42" s="508"/>
      <c r="DD42" s="508"/>
      <c r="DE42" s="508"/>
      <c r="DF42" s="508"/>
      <c r="DG42" s="508"/>
      <c r="DH42" s="508"/>
      <c r="DI42" s="509"/>
      <c r="DJ42" s="268"/>
      <c r="DK42" s="156">
        <v>0</v>
      </c>
      <c r="DL42" s="152">
        <v>0</v>
      </c>
    </row>
    <row r="43" spans="1:116">
      <c r="B43" s="507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9"/>
      <c r="N43" s="42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/>
      <c r="BY43" s="510"/>
      <c r="BZ43" s="510"/>
      <c r="CA43" s="510"/>
      <c r="CB43" s="510"/>
      <c r="CC43" s="510"/>
      <c r="CD43" s="510"/>
      <c r="CE43" s="510"/>
      <c r="CF43" s="510"/>
      <c r="CG43" s="510"/>
      <c r="CH43" s="510"/>
      <c r="CI43" s="510"/>
      <c r="CJ43" s="510"/>
      <c r="CK43" s="510"/>
      <c r="CL43" s="510"/>
      <c r="CM43" s="510"/>
      <c r="CN43" s="510"/>
      <c r="CO43" s="510"/>
      <c r="CP43" s="510"/>
      <c r="CQ43" s="510"/>
      <c r="CR43" s="510"/>
      <c r="CS43" s="510"/>
      <c r="CT43" s="510"/>
      <c r="CU43" s="510"/>
      <c r="CV43" s="510"/>
      <c r="CW43" s="511"/>
      <c r="CX43" s="507"/>
      <c r="CY43" s="508"/>
      <c r="CZ43" s="508"/>
      <c r="DA43" s="508"/>
      <c r="DB43" s="508"/>
      <c r="DC43" s="508"/>
      <c r="DD43" s="508"/>
      <c r="DE43" s="508"/>
      <c r="DF43" s="508"/>
      <c r="DG43" s="508"/>
      <c r="DH43" s="508"/>
      <c r="DI43" s="509"/>
      <c r="DJ43" s="254"/>
      <c r="DK43" s="153"/>
      <c r="DL43" s="154"/>
    </row>
    <row r="44" spans="1:116" ht="12.75" customHeight="1">
      <c r="B44" s="507" t="s">
        <v>100</v>
      </c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9"/>
      <c r="N44" s="414"/>
      <c r="O44" s="513" t="s">
        <v>214</v>
      </c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13"/>
      <c r="BM44" s="513"/>
      <c r="BN44" s="513"/>
      <c r="BO44" s="513"/>
      <c r="BP44" s="513"/>
      <c r="BQ44" s="513"/>
      <c r="BR44" s="513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3"/>
      <c r="CU44" s="513"/>
      <c r="CV44" s="513"/>
      <c r="CW44" s="514"/>
      <c r="CX44" s="507" t="s">
        <v>83</v>
      </c>
      <c r="CY44" s="508"/>
      <c r="CZ44" s="508"/>
      <c r="DA44" s="508"/>
      <c r="DB44" s="508"/>
      <c r="DC44" s="508"/>
      <c r="DD44" s="508"/>
      <c r="DE44" s="508"/>
      <c r="DF44" s="508"/>
      <c r="DG44" s="508"/>
      <c r="DH44" s="508"/>
      <c r="DI44" s="509"/>
      <c r="DJ44" s="254">
        <f>SUM(DJ45:DJ49)</f>
        <v>243642</v>
      </c>
      <c r="DK44" s="153">
        <f>SUM(DK45:DK49)</f>
        <v>1377090</v>
      </c>
      <c r="DL44" s="155">
        <f>SUM(DL45:DL49)</f>
        <v>1611955</v>
      </c>
    </row>
    <row r="45" spans="1:116" ht="12.75" customHeight="1">
      <c r="B45" s="507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9"/>
      <c r="N45" s="17"/>
      <c r="O45" s="513" t="s">
        <v>215</v>
      </c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3"/>
      <c r="AU45" s="513"/>
      <c r="AV45" s="513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13"/>
      <c r="BM45" s="513"/>
      <c r="BN45" s="513"/>
      <c r="BO45" s="513"/>
      <c r="BP45" s="513"/>
      <c r="BQ45" s="513"/>
      <c r="BR45" s="513"/>
      <c r="BS45" s="513"/>
      <c r="BT45" s="513"/>
      <c r="BU45" s="513"/>
      <c r="BV45" s="513"/>
      <c r="BW45" s="513"/>
      <c r="BX45" s="513"/>
      <c r="BY45" s="513"/>
      <c r="BZ45" s="513"/>
      <c r="CA45" s="513"/>
      <c r="CB45" s="513"/>
      <c r="CC45" s="513"/>
      <c r="CD45" s="513"/>
      <c r="CE45" s="513"/>
      <c r="CF45" s="513"/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3"/>
      <c r="CW45" s="418"/>
      <c r="CX45" s="507" t="s">
        <v>112</v>
      </c>
      <c r="CY45" s="508"/>
      <c r="CZ45" s="508"/>
      <c r="DA45" s="508"/>
      <c r="DB45" s="508"/>
      <c r="DC45" s="508"/>
      <c r="DD45" s="508"/>
      <c r="DE45" s="508"/>
      <c r="DF45" s="508"/>
      <c r="DG45" s="508"/>
      <c r="DH45" s="508"/>
      <c r="DI45" s="509"/>
      <c r="DJ45" s="268">
        <v>15355</v>
      </c>
      <c r="DK45" s="151">
        <v>1117470</v>
      </c>
      <c r="DL45" s="152">
        <v>1117470</v>
      </c>
    </row>
    <row r="46" spans="1:116" ht="12.75" customHeight="1">
      <c r="B46" s="507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9"/>
      <c r="N46" s="17"/>
      <c r="O46" s="510" t="s">
        <v>216</v>
      </c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  <c r="BP46" s="510"/>
      <c r="BQ46" s="510"/>
      <c r="BR46" s="510"/>
      <c r="BS46" s="510"/>
      <c r="BT46" s="510"/>
      <c r="BU46" s="510"/>
      <c r="BV46" s="510"/>
      <c r="BW46" s="510"/>
      <c r="BX46" s="510"/>
      <c r="BY46" s="510"/>
      <c r="BZ46" s="510"/>
      <c r="CA46" s="510"/>
      <c r="CB46" s="510"/>
      <c r="CC46" s="510"/>
      <c r="CD46" s="510"/>
      <c r="CE46" s="510"/>
      <c r="CF46" s="510"/>
      <c r="CG46" s="510"/>
      <c r="CH46" s="510"/>
      <c r="CI46" s="510"/>
      <c r="CJ46" s="510"/>
      <c r="CK46" s="510"/>
      <c r="CL46" s="510"/>
      <c r="CM46" s="510"/>
      <c r="CN46" s="510"/>
      <c r="CO46" s="510"/>
      <c r="CP46" s="510"/>
      <c r="CQ46" s="510"/>
      <c r="CR46" s="510"/>
      <c r="CS46" s="510"/>
      <c r="CT46" s="510"/>
      <c r="CU46" s="510"/>
      <c r="CV46" s="510"/>
      <c r="CW46" s="418"/>
      <c r="CX46" s="507" t="s">
        <v>113</v>
      </c>
      <c r="CY46" s="508"/>
      <c r="CZ46" s="508"/>
      <c r="DA46" s="508"/>
      <c r="DB46" s="508"/>
      <c r="DC46" s="508"/>
      <c r="DD46" s="508"/>
      <c r="DE46" s="508"/>
      <c r="DF46" s="508"/>
      <c r="DG46" s="508"/>
      <c r="DH46" s="508"/>
      <c r="DI46" s="509"/>
      <c r="DJ46" s="268"/>
      <c r="DK46" s="151">
        <v>0</v>
      </c>
      <c r="DL46" s="152">
        <v>0</v>
      </c>
    </row>
    <row r="47" spans="1:116" ht="12.75" customHeight="1">
      <c r="B47" s="507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9"/>
      <c r="N47" s="17"/>
      <c r="O47" s="513" t="s">
        <v>217</v>
      </c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3"/>
      <c r="AM47" s="513"/>
      <c r="AN47" s="513"/>
      <c r="AO47" s="513"/>
      <c r="AP47" s="513"/>
      <c r="AQ47" s="513"/>
      <c r="AR47" s="513"/>
      <c r="AS47" s="513"/>
      <c r="AT47" s="513"/>
      <c r="AU47" s="513"/>
      <c r="AV47" s="513"/>
      <c r="AW47" s="513"/>
      <c r="AX47" s="513"/>
      <c r="AY47" s="513"/>
      <c r="AZ47" s="513"/>
      <c r="BA47" s="513"/>
      <c r="BB47" s="513"/>
      <c r="BC47" s="513"/>
      <c r="BD47" s="513"/>
      <c r="BE47" s="513"/>
      <c r="BF47" s="513"/>
      <c r="BG47" s="513"/>
      <c r="BH47" s="513"/>
      <c r="BI47" s="513"/>
      <c r="BJ47" s="513"/>
      <c r="BK47" s="513"/>
      <c r="BL47" s="513"/>
      <c r="BM47" s="513"/>
      <c r="BN47" s="513"/>
      <c r="BO47" s="513"/>
      <c r="BP47" s="513"/>
      <c r="BQ47" s="513"/>
      <c r="BR47" s="513"/>
      <c r="BS47" s="513"/>
      <c r="BT47" s="513"/>
      <c r="BU47" s="513"/>
      <c r="BV47" s="513"/>
      <c r="BW47" s="513"/>
      <c r="BX47" s="513"/>
      <c r="BY47" s="513"/>
      <c r="BZ47" s="513"/>
      <c r="CA47" s="513"/>
      <c r="CB47" s="513"/>
      <c r="CC47" s="513"/>
      <c r="CD47" s="513"/>
      <c r="CE47" s="513"/>
      <c r="CF47" s="513"/>
      <c r="CG47" s="513"/>
      <c r="CH47" s="513"/>
      <c r="CI47" s="513"/>
      <c r="CJ47" s="513"/>
      <c r="CK47" s="513"/>
      <c r="CL47" s="513"/>
      <c r="CM47" s="513"/>
      <c r="CN47" s="513"/>
      <c r="CO47" s="513"/>
      <c r="CP47" s="513"/>
      <c r="CQ47" s="513"/>
      <c r="CR47" s="513"/>
      <c r="CS47" s="513"/>
      <c r="CT47" s="513"/>
      <c r="CU47" s="513"/>
      <c r="CV47" s="513"/>
      <c r="CW47" s="418"/>
      <c r="CX47" s="507" t="s">
        <v>114</v>
      </c>
      <c r="CY47" s="508"/>
      <c r="CZ47" s="508"/>
      <c r="DA47" s="508"/>
      <c r="DB47" s="508"/>
      <c r="DC47" s="508"/>
      <c r="DD47" s="508"/>
      <c r="DE47" s="508"/>
      <c r="DF47" s="508"/>
      <c r="DG47" s="508"/>
      <c r="DH47" s="508"/>
      <c r="DI47" s="509"/>
      <c r="DJ47" s="268">
        <v>223287</v>
      </c>
      <c r="DK47" s="151">
        <v>165620</v>
      </c>
      <c r="DL47" s="152">
        <v>175885</v>
      </c>
    </row>
    <row r="48" spans="1:116" ht="12.75" customHeight="1">
      <c r="B48" s="507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9"/>
      <c r="N48" s="17"/>
      <c r="O48" s="513" t="s">
        <v>218</v>
      </c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3"/>
      <c r="BK48" s="513"/>
      <c r="BL48" s="513"/>
      <c r="BM48" s="513"/>
      <c r="BN48" s="513"/>
      <c r="BO48" s="513"/>
      <c r="BP48" s="513"/>
      <c r="BQ48" s="513"/>
      <c r="BR48" s="513"/>
      <c r="BS48" s="513"/>
      <c r="BT48" s="513"/>
      <c r="BU48" s="513"/>
      <c r="BV48" s="513"/>
      <c r="BW48" s="513"/>
      <c r="BX48" s="513"/>
      <c r="BY48" s="513"/>
      <c r="BZ48" s="513"/>
      <c r="CA48" s="513"/>
      <c r="CB48" s="513"/>
      <c r="CC48" s="513"/>
      <c r="CD48" s="513"/>
      <c r="CE48" s="513"/>
      <c r="CF48" s="513"/>
      <c r="CG48" s="513"/>
      <c r="CH48" s="513"/>
      <c r="CI48" s="513"/>
      <c r="CJ48" s="513"/>
      <c r="CK48" s="513"/>
      <c r="CL48" s="513"/>
      <c r="CM48" s="513"/>
      <c r="CN48" s="513"/>
      <c r="CO48" s="513"/>
      <c r="CP48" s="513"/>
      <c r="CQ48" s="513"/>
      <c r="CR48" s="513"/>
      <c r="CS48" s="513"/>
      <c r="CT48" s="513"/>
      <c r="CU48" s="513"/>
      <c r="CV48" s="513"/>
      <c r="CW48" s="418"/>
      <c r="CX48" s="507" t="s">
        <v>115</v>
      </c>
      <c r="CY48" s="508"/>
      <c r="CZ48" s="508"/>
      <c r="DA48" s="508"/>
      <c r="DB48" s="508"/>
      <c r="DC48" s="508"/>
      <c r="DD48" s="508"/>
      <c r="DE48" s="508"/>
      <c r="DF48" s="508"/>
      <c r="DG48" s="508"/>
      <c r="DH48" s="508"/>
      <c r="DI48" s="509"/>
      <c r="DJ48" s="268">
        <v>5000</v>
      </c>
      <c r="DK48" s="151">
        <v>94000</v>
      </c>
      <c r="DL48" s="152">
        <v>318600</v>
      </c>
    </row>
    <row r="49" spans="1:116" ht="12.75" customHeight="1">
      <c r="B49" s="507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9"/>
      <c r="N49" s="17"/>
      <c r="O49" s="513" t="s">
        <v>219</v>
      </c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  <c r="AA49" s="513"/>
      <c r="AB49" s="513"/>
      <c r="AC49" s="513"/>
      <c r="AD49" s="513"/>
      <c r="AE49" s="513"/>
      <c r="AF49" s="513"/>
      <c r="AG49" s="513"/>
      <c r="AH49" s="513"/>
      <c r="AI49" s="513"/>
      <c r="AJ49" s="513"/>
      <c r="AK49" s="513"/>
      <c r="AL49" s="513"/>
      <c r="AM49" s="513"/>
      <c r="AN49" s="513"/>
      <c r="AO49" s="513"/>
      <c r="AP49" s="513"/>
      <c r="AQ49" s="513"/>
      <c r="AR49" s="513"/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3"/>
      <c r="BE49" s="513"/>
      <c r="BF49" s="513"/>
      <c r="BG49" s="513"/>
      <c r="BH49" s="513"/>
      <c r="BI49" s="513"/>
      <c r="BJ49" s="513"/>
      <c r="BK49" s="513"/>
      <c r="BL49" s="513"/>
      <c r="BM49" s="513"/>
      <c r="BN49" s="513"/>
      <c r="BO49" s="513"/>
      <c r="BP49" s="513"/>
      <c r="BQ49" s="513"/>
      <c r="BR49" s="513"/>
      <c r="BS49" s="513"/>
      <c r="BT49" s="513"/>
      <c r="BU49" s="513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3"/>
      <c r="CG49" s="513"/>
      <c r="CH49" s="513"/>
      <c r="CI49" s="513"/>
      <c r="CJ49" s="513"/>
      <c r="CK49" s="513"/>
      <c r="CL49" s="513"/>
      <c r="CM49" s="513"/>
      <c r="CN49" s="513"/>
      <c r="CO49" s="513"/>
      <c r="CP49" s="513"/>
      <c r="CQ49" s="513"/>
      <c r="CR49" s="513"/>
      <c r="CS49" s="513"/>
      <c r="CT49" s="513"/>
      <c r="CU49" s="513"/>
      <c r="CV49" s="513"/>
      <c r="CW49" s="418"/>
      <c r="CX49" s="507" t="s">
        <v>116</v>
      </c>
      <c r="CY49" s="508"/>
      <c r="CZ49" s="508"/>
      <c r="DA49" s="508"/>
      <c r="DB49" s="508"/>
      <c r="DC49" s="508"/>
      <c r="DD49" s="508"/>
      <c r="DE49" s="508"/>
      <c r="DF49" s="508"/>
      <c r="DG49" s="508"/>
      <c r="DH49" s="508"/>
      <c r="DI49" s="509"/>
      <c r="DJ49" s="268"/>
      <c r="DK49" s="156">
        <v>0</v>
      </c>
      <c r="DL49" s="152">
        <v>0</v>
      </c>
    </row>
    <row r="50" spans="1:116">
      <c r="B50" s="507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9"/>
      <c r="N50" s="42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0"/>
      <c r="CW50" s="511"/>
      <c r="CX50" s="507"/>
      <c r="CY50" s="508"/>
      <c r="CZ50" s="508"/>
      <c r="DA50" s="508"/>
      <c r="DB50" s="508"/>
      <c r="DC50" s="508"/>
      <c r="DD50" s="508"/>
      <c r="DE50" s="508"/>
      <c r="DF50" s="508"/>
      <c r="DG50" s="508"/>
      <c r="DH50" s="508"/>
      <c r="DI50" s="509"/>
      <c r="DJ50" s="254"/>
      <c r="DK50" s="157"/>
      <c r="DL50" s="154"/>
    </row>
    <row r="51" spans="1:116" s="69" customFormat="1" ht="12.75" customHeight="1">
      <c r="A51" s="68"/>
      <c r="B51" s="507" t="s">
        <v>45</v>
      </c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9"/>
      <c r="N51" s="434"/>
      <c r="O51" s="513" t="s">
        <v>220</v>
      </c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3"/>
      <c r="AS51" s="513"/>
      <c r="AT51" s="513"/>
      <c r="AU51" s="513"/>
      <c r="AV51" s="513"/>
      <c r="AW51" s="513"/>
      <c r="AX51" s="513"/>
      <c r="AY51" s="513"/>
      <c r="AZ51" s="513"/>
      <c r="BA51" s="513"/>
      <c r="BB51" s="513"/>
      <c r="BC51" s="513"/>
      <c r="BD51" s="513"/>
      <c r="BE51" s="513"/>
      <c r="BF51" s="513"/>
      <c r="BG51" s="513"/>
      <c r="BH51" s="513"/>
      <c r="BI51" s="513"/>
      <c r="BJ51" s="513"/>
      <c r="BK51" s="513"/>
      <c r="BL51" s="513"/>
      <c r="BM51" s="513"/>
      <c r="BN51" s="513"/>
      <c r="BO51" s="513"/>
      <c r="BP51" s="513"/>
      <c r="BQ51" s="513"/>
      <c r="BR51" s="513"/>
      <c r="BS51" s="513"/>
      <c r="BT51" s="513"/>
      <c r="BU51" s="513"/>
      <c r="BV51" s="513"/>
      <c r="BW51" s="513"/>
      <c r="BX51" s="513"/>
      <c r="BY51" s="513"/>
      <c r="BZ51" s="513"/>
      <c r="CA51" s="513"/>
      <c r="CB51" s="513"/>
      <c r="CC51" s="513"/>
      <c r="CD51" s="513"/>
      <c r="CE51" s="513"/>
      <c r="CF51" s="513"/>
      <c r="CG51" s="513"/>
      <c r="CH51" s="513"/>
      <c r="CI51" s="513"/>
      <c r="CJ51" s="513"/>
      <c r="CK51" s="513"/>
      <c r="CL51" s="513"/>
      <c r="CM51" s="513"/>
      <c r="CN51" s="513"/>
      <c r="CO51" s="513"/>
      <c r="CP51" s="513"/>
      <c r="CQ51" s="513"/>
      <c r="CR51" s="513"/>
      <c r="CS51" s="513"/>
      <c r="CT51" s="513"/>
      <c r="CU51" s="513"/>
      <c r="CV51" s="513"/>
      <c r="CW51" s="514"/>
      <c r="CX51" s="518" t="s">
        <v>117</v>
      </c>
      <c r="CY51" s="508"/>
      <c r="CZ51" s="508"/>
      <c r="DA51" s="508"/>
      <c r="DB51" s="508"/>
      <c r="DC51" s="508"/>
      <c r="DD51" s="508"/>
      <c r="DE51" s="508"/>
      <c r="DF51" s="508"/>
      <c r="DG51" s="508"/>
      <c r="DH51" s="508"/>
      <c r="DI51" s="509"/>
      <c r="DJ51" s="268">
        <v>1829277</v>
      </c>
      <c r="DK51" s="156">
        <v>1014769</v>
      </c>
      <c r="DL51" s="396">
        <v>1015568</v>
      </c>
    </row>
    <row r="52" spans="1:116">
      <c r="B52" s="507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9"/>
      <c r="N52" s="42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10"/>
      <c r="CN52" s="510"/>
      <c r="CO52" s="510"/>
      <c r="CP52" s="510"/>
      <c r="CQ52" s="510"/>
      <c r="CR52" s="510"/>
      <c r="CS52" s="510"/>
      <c r="CT52" s="510"/>
      <c r="CU52" s="510"/>
      <c r="CV52" s="510"/>
      <c r="CW52" s="511"/>
      <c r="CX52" s="507"/>
      <c r="CY52" s="508"/>
      <c r="CZ52" s="508"/>
      <c r="DA52" s="508"/>
      <c r="DB52" s="508"/>
      <c r="DC52" s="508"/>
      <c r="DD52" s="508"/>
      <c r="DE52" s="508"/>
      <c r="DF52" s="508"/>
      <c r="DG52" s="508"/>
      <c r="DH52" s="508"/>
      <c r="DI52" s="509"/>
      <c r="DJ52" s="254"/>
      <c r="DK52" s="157"/>
      <c r="DL52" s="158"/>
    </row>
    <row r="53" spans="1:116" ht="13.5" customHeight="1" thickBot="1"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7"/>
      <c r="N53" s="435"/>
      <c r="O53" s="528" t="s">
        <v>221</v>
      </c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8"/>
      <c r="BF53" s="528"/>
      <c r="BG53" s="528"/>
      <c r="BH53" s="528"/>
      <c r="BI53" s="528"/>
      <c r="BJ53" s="528"/>
      <c r="BK53" s="528"/>
      <c r="BL53" s="528"/>
      <c r="BM53" s="528"/>
      <c r="BN53" s="528"/>
      <c r="BO53" s="528"/>
      <c r="BP53" s="528"/>
      <c r="BQ53" s="528"/>
      <c r="BR53" s="528"/>
      <c r="BS53" s="528"/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8"/>
      <c r="CG53" s="528"/>
      <c r="CH53" s="528"/>
      <c r="CI53" s="528"/>
      <c r="CJ53" s="528"/>
      <c r="CK53" s="528"/>
      <c r="CL53" s="528"/>
      <c r="CM53" s="528"/>
      <c r="CN53" s="528"/>
      <c r="CO53" s="528"/>
      <c r="CP53" s="528"/>
      <c r="CQ53" s="528"/>
      <c r="CR53" s="528"/>
      <c r="CS53" s="528"/>
      <c r="CT53" s="528"/>
      <c r="CU53" s="528"/>
      <c r="CV53" s="528"/>
      <c r="CW53" s="529"/>
      <c r="CX53" s="530" t="s">
        <v>118</v>
      </c>
      <c r="CY53" s="526"/>
      <c r="CZ53" s="526"/>
      <c r="DA53" s="526"/>
      <c r="DB53" s="526"/>
      <c r="DC53" s="526"/>
      <c r="DD53" s="526"/>
      <c r="DE53" s="526"/>
      <c r="DF53" s="526"/>
      <c r="DG53" s="526"/>
      <c r="DH53" s="526"/>
      <c r="DI53" s="527"/>
      <c r="DJ53" s="269">
        <v>539485</v>
      </c>
      <c r="DK53" s="159">
        <v>489885</v>
      </c>
      <c r="DL53" s="397">
        <v>530760</v>
      </c>
    </row>
    <row r="54" spans="1:116" ht="13.5" customHeight="1" thickBot="1">
      <c r="A54" s="22" t="s">
        <v>106</v>
      </c>
      <c r="B54" s="519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1"/>
      <c r="N54" s="436"/>
      <c r="O54" s="522" t="s">
        <v>222</v>
      </c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522"/>
      <c r="AG54" s="522"/>
      <c r="AH54" s="522"/>
      <c r="AI54" s="522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2"/>
      <c r="CF54" s="522"/>
      <c r="CG54" s="522"/>
      <c r="CH54" s="522"/>
      <c r="CI54" s="522"/>
      <c r="CJ54" s="522"/>
      <c r="CK54" s="522"/>
      <c r="CL54" s="522"/>
      <c r="CM54" s="522"/>
      <c r="CN54" s="522"/>
      <c r="CO54" s="522"/>
      <c r="CP54" s="522"/>
      <c r="CQ54" s="522"/>
      <c r="CR54" s="522"/>
      <c r="CS54" s="522"/>
      <c r="CT54" s="522"/>
      <c r="CU54" s="522"/>
      <c r="CV54" s="522"/>
      <c r="CW54" s="523"/>
      <c r="CX54" s="524" t="s">
        <v>82</v>
      </c>
      <c r="CY54" s="520"/>
      <c r="CZ54" s="520"/>
      <c r="DA54" s="520"/>
      <c r="DB54" s="520"/>
      <c r="DC54" s="520"/>
      <c r="DD54" s="520"/>
      <c r="DE54" s="520"/>
      <c r="DF54" s="520"/>
      <c r="DG54" s="520"/>
      <c r="DH54" s="520"/>
      <c r="DI54" s="521"/>
      <c r="DJ54" s="270">
        <f>DJ22+DJ25+DJ32+DJ40+DJ44+DJ51+DJ53+DJ28+DJ30</f>
        <v>91867031</v>
      </c>
      <c r="DK54" s="160">
        <f>DK22+DK25+DK32+DK40+DK44+DK51+DK53+DK28+DK30</f>
        <v>92173001</v>
      </c>
      <c r="DL54" s="161">
        <f>DL22+DL25+DL32+DL40+DL44+DL51+DL53+DL28+DL30</f>
        <v>88529587</v>
      </c>
    </row>
    <row r="55" spans="1:116" ht="14.25" customHeight="1">
      <c r="B55" s="531"/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5"/>
      <c r="N55" s="18"/>
      <c r="O55" s="532" t="s">
        <v>225</v>
      </c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  <c r="BB55" s="532"/>
      <c r="BC55" s="532"/>
      <c r="BD55" s="532"/>
      <c r="BE55" s="532"/>
      <c r="BF55" s="532"/>
      <c r="BG55" s="532"/>
      <c r="BH55" s="532"/>
      <c r="BI55" s="532"/>
      <c r="BJ55" s="532"/>
      <c r="BK55" s="532"/>
      <c r="BL55" s="532"/>
      <c r="BM55" s="532"/>
      <c r="BN55" s="532"/>
      <c r="BO55" s="532"/>
      <c r="BP55" s="532"/>
      <c r="BQ55" s="532"/>
      <c r="BR55" s="532"/>
      <c r="BS55" s="532"/>
      <c r="BT55" s="532"/>
      <c r="BU55" s="532"/>
      <c r="BV55" s="532"/>
      <c r="BW55" s="532"/>
      <c r="BX55" s="532"/>
      <c r="BY55" s="532"/>
      <c r="BZ55" s="532"/>
      <c r="CA55" s="532"/>
      <c r="CB55" s="532"/>
      <c r="CC55" s="532"/>
      <c r="CD55" s="532"/>
      <c r="CE55" s="532"/>
      <c r="CF55" s="532"/>
      <c r="CG55" s="532"/>
      <c r="CH55" s="532"/>
      <c r="CI55" s="532"/>
      <c r="CJ55" s="532"/>
      <c r="CK55" s="532"/>
      <c r="CL55" s="532"/>
      <c r="CM55" s="532"/>
      <c r="CN55" s="532"/>
      <c r="CO55" s="532"/>
      <c r="CP55" s="532"/>
      <c r="CQ55" s="532"/>
      <c r="CR55" s="532"/>
      <c r="CS55" s="532"/>
      <c r="CT55" s="532"/>
      <c r="CU55" s="532"/>
      <c r="CV55" s="532"/>
      <c r="CW55" s="533"/>
      <c r="CX55" s="492" t="s">
        <v>18</v>
      </c>
      <c r="CY55" s="484"/>
      <c r="CZ55" s="484"/>
      <c r="DA55" s="484"/>
      <c r="DB55" s="484"/>
      <c r="DC55" s="484"/>
      <c r="DD55" s="484"/>
      <c r="DE55" s="484"/>
      <c r="DF55" s="484"/>
      <c r="DG55" s="484"/>
      <c r="DH55" s="484"/>
      <c r="DI55" s="485"/>
      <c r="DJ55" s="271"/>
      <c r="DK55" s="70"/>
      <c r="DL55" s="71"/>
    </row>
    <row r="56" spans="1:116" ht="14.25" customHeight="1">
      <c r="B56" s="534" t="s">
        <v>101</v>
      </c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5"/>
      <c r="N56" s="369"/>
      <c r="O56" s="535" t="s">
        <v>226</v>
      </c>
      <c r="P56" s="535"/>
      <c r="Q56" s="535"/>
      <c r="R56" s="535"/>
      <c r="S56" s="535"/>
      <c r="T56" s="535"/>
      <c r="U56" s="535"/>
      <c r="V56" s="535"/>
      <c r="W56" s="535"/>
      <c r="X56" s="535"/>
      <c r="Y56" s="535"/>
      <c r="Z56" s="535"/>
      <c r="AA56" s="535"/>
      <c r="AB56" s="535"/>
      <c r="AC56" s="535"/>
      <c r="AD56" s="535"/>
      <c r="AE56" s="535"/>
      <c r="AF56" s="535"/>
      <c r="AG56" s="535"/>
      <c r="AH56" s="535"/>
      <c r="AI56" s="535"/>
      <c r="AJ56" s="535"/>
      <c r="AK56" s="535"/>
      <c r="AL56" s="535"/>
      <c r="AM56" s="535"/>
      <c r="AN56" s="535"/>
      <c r="AO56" s="535"/>
      <c r="AP56" s="535"/>
      <c r="AQ56" s="535"/>
      <c r="AR56" s="535"/>
      <c r="AS56" s="535"/>
      <c r="AT56" s="535"/>
      <c r="AU56" s="535"/>
      <c r="AV56" s="535"/>
      <c r="AW56" s="535"/>
      <c r="AX56" s="535"/>
      <c r="AY56" s="535"/>
      <c r="AZ56" s="535"/>
      <c r="BA56" s="535"/>
      <c r="BB56" s="535"/>
      <c r="BC56" s="535"/>
      <c r="BD56" s="535"/>
      <c r="BE56" s="535"/>
      <c r="BF56" s="535"/>
      <c r="BG56" s="535"/>
      <c r="BH56" s="535"/>
      <c r="BI56" s="535"/>
      <c r="BJ56" s="535"/>
      <c r="BK56" s="535"/>
      <c r="BL56" s="535"/>
      <c r="BM56" s="535"/>
      <c r="BN56" s="535"/>
      <c r="BO56" s="535"/>
      <c r="BP56" s="535"/>
      <c r="BQ56" s="535"/>
      <c r="BR56" s="535"/>
      <c r="BS56" s="535"/>
      <c r="BT56" s="535"/>
      <c r="BU56" s="535"/>
      <c r="BV56" s="535"/>
      <c r="BW56" s="535"/>
      <c r="BX56" s="535"/>
      <c r="BY56" s="535"/>
      <c r="BZ56" s="535"/>
      <c r="CA56" s="535"/>
      <c r="CB56" s="535"/>
      <c r="CC56" s="535"/>
      <c r="CD56" s="535"/>
      <c r="CE56" s="535"/>
      <c r="CF56" s="535"/>
      <c r="CG56" s="535"/>
      <c r="CH56" s="535"/>
      <c r="CI56" s="535"/>
      <c r="CJ56" s="535"/>
      <c r="CK56" s="535"/>
      <c r="CL56" s="535"/>
      <c r="CM56" s="535"/>
      <c r="CN56" s="535"/>
      <c r="CO56" s="535"/>
      <c r="CP56" s="535"/>
      <c r="CQ56" s="535"/>
      <c r="CR56" s="535"/>
      <c r="CS56" s="535"/>
      <c r="CT56" s="535"/>
      <c r="CU56" s="535"/>
      <c r="CV56" s="535"/>
      <c r="CW56" s="536"/>
      <c r="CX56" s="493"/>
      <c r="CY56" s="494"/>
      <c r="CZ56" s="494"/>
      <c r="DA56" s="494"/>
      <c r="DB56" s="494"/>
      <c r="DC56" s="494"/>
      <c r="DD56" s="494"/>
      <c r="DE56" s="494"/>
      <c r="DF56" s="494"/>
      <c r="DG56" s="494"/>
      <c r="DH56" s="494"/>
      <c r="DI56" s="495"/>
      <c r="DJ56" s="376">
        <f>SUM(DJ57:DJ61)</f>
        <v>2348611</v>
      </c>
      <c r="DK56" s="162">
        <f>SUM(DK57:DK61)</f>
        <v>1744087</v>
      </c>
      <c r="DL56" s="163">
        <f>SUM(DL57:DL61)</f>
        <v>1990889</v>
      </c>
    </row>
    <row r="57" spans="1:116" ht="12.75" customHeight="1">
      <c r="A57" s="22" t="s">
        <v>105</v>
      </c>
      <c r="B57" s="512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9"/>
      <c r="N57" s="364"/>
      <c r="O57" s="513" t="s">
        <v>227</v>
      </c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/>
      <c r="AM57" s="513"/>
      <c r="AN57" s="513"/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3"/>
      <c r="BM57" s="513"/>
      <c r="BN57" s="513"/>
      <c r="BO57" s="513"/>
      <c r="BP57" s="513"/>
      <c r="BQ57" s="513"/>
      <c r="BR57" s="513"/>
      <c r="BS57" s="513"/>
      <c r="BT57" s="513"/>
      <c r="BU57" s="513"/>
      <c r="BV57" s="513"/>
      <c r="BW57" s="513"/>
      <c r="BX57" s="513"/>
      <c r="BY57" s="513"/>
      <c r="BZ57" s="513"/>
      <c r="CA57" s="513"/>
      <c r="CB57" s="513"/>
      <c r="CC57" s="513"/>
      <c r="CD57" s="513"/>
      <c r="CE57" s="513"/>
      <c r="CF57" s="513"/>
      <c r="CG57" s="513"/>
      <c r="CH57" s="513"/>
      <c r="CI57" s="513"/>
      <c r="CJ57" s="513"/>
      <c r="CK57" s="513"/>
      <c r="CL57" s="513"/>
      <c r="CM57" s="513"/>
      <c r="CN57" s="513"/>
      <c r="CO57" s="513"/>
      <c r="CP57" s="513"/>
      <c r="CQ57" s="513"/>
      <c r="CR57" s="513"/>
      <c r="CS57" s="513"/>
      <c r="CT57" s="513"/>
      <c r="CU57" s="513"/>
      <c r="CV57" s="513"/>
      <c r="CW57" s="514"/>
      <c r="CX57" s="507" t="s">
        <v>81</v>
      </c>
      <c r="CY57" s="508"/>
      <c r="CZ57" s="508"/>
      <c r="DA57" s="508"/>
      <c r="DB57" s="508"/>
      <c r="DC57" s="508"/>
      <c r="DD57" s="508"/>
      <c r="DE57" s="508"/>
      <c r="DF57" s="508"/>
      <c r="DG57" s="508"/>
      <c r="DH57" s="508"/>
      <c r="DI57" s="509"/>
      <c r="DJ57" s="251">
        <v>2348611</v>
      </c>
      <c r="DK57" s="147">
        <v>1744087</v>
      </c>
      <c r="DL57" s="30">
        <v>1990889</v>
      </c>
    </row>
    <row r="58" spans="1:116" ht="12.75" customHeight="1">
      <c r="B58" s="537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9"/>
      <c r="N58" s="364"/>
      <c r="O58" s="513" t="s">
        <v>228</v>
      </c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3"/>
      <c r="BG58" s="513"/>
      <c r="BH58" s="513"/>
      <c r="BI58" s="513"/>
      <c r="BJ58" s="513"/>
      <c r="BK58" s="513"/>
      <c r="BL58" s="513"/>
      <c r="BM58" s="513"/>
      <c r="BN58" s="513"/>
      <c r="BO58" s="513"/>
      <c r="BP58" s="513"/>
      <c r="BQ58" s="513"/>
      <c r="BR58" s="513"/>
      <c r="BS58" s="513"/>
      <c r="BT58" s="513"/>
      <c r="BU58" s="513"/>
      <c r="BV58" s="513"/>
      <c r="BW58" s="513"/>
      <c r="BX58" s="513"/>
      <c r="BY58" s="513"/>
      <c r="BZ58" s="513"/>
      <c r="CA58" s="513"/>
      <c r="CB58" s="513"/>
      <c r="CC58" s="513"/>
      <c r="CD58" s="513"/>
      <c r="CE58" s="513"/>
      <c r="CF58" s="513"/>
      <c r="CG58" s="513"/>
      <c r="CH58" s="513"/>
      <c r="CI58" s="513"/>
      <c r="CJ58" s="513"/>
      <c r="CK58" s="513"/>
      <c r="CL58" s="513"/>
      <c r="CM58" s="513"/>
      <c r="CN58" s="513"/>
      <c r="CO58" s="513"/>
      <c r="CP58" s="513"/>
      <c r="CQ58" s="513"/>
      <c r="CR58" s="513"/>
      <c r="CS58" s="513"/>
      <c r="CT58" s="513"/>
      <c r="CU58" s="513"/>
      <c r="CV58" s="513"/>
      <c r="CW58" s="514"/>
      <c r="CX58" s="507" t="s">
        <v>108</v>
      </c>
      <c r="CY58" s="508"/>
      <c r="CZ58" s="508"/>
      <c r="DA58" s="508"/>
      <c r="DB58" s="508"/>
      <c r="DC58" s="508"/>
      <c r="DD58" s="508"/>
      <c r="DE58" s="508"/>
      <c r="DF58" s="508"/>
      <c r="DG58" s="508"/>
      <c r="DH58" s="508"/>
      <c r="DI58" s="509"/>
      <c r="DJ58" s="251"/>
      <c r="DK58" s="147">
        <v>0</v>
      </c>
      <c r="DL58" s="30">
        <v>0</v>
      </c>
    </row>
    <row r="59" spans="1:116" ht="12.75" customHeight="1">
      <c r="B59" s="507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9"/>
      <c r="N59" s="364"/>
      <c r="O59" s="513" t="s">
        <v>229</v>
      </c>
      <c r="P59" s="513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3"/>
      <c r="AH59" s="513"/>
      <c r="AI59" s="513"/>
      <c r="AJ59" s="513"/>
      <c r="AK59" s="513"/>
      <c r="AL59" s="513"/>
      <c r="AM59" s="513"/>
      <c r="AN59" s="513"/>
      <c r="AO59" s="513"/>
      <c r="AP59" s="513"/>
      <c r="AQ59" s="513"/>
      <c r="AR59" s="513"/>
      <c r="AS59" s="513"/>
      <c r="AT59" s="513"/>
      <c r="AU59" s="513"/>
      <c r="AV59" s="513"/>
      <c r="AW59" s="513"/>
      <c r="AX59" s="513"/>
      <c r="AY59" s="513"/>
      <c r="AZ59" s="513"/>
      <c r="BA59" s="513"/>
      <c r="BB59" s="513"/>
      <c r="BC59" s="513"/>
      <c r="BD59" s="513"/>
      <c r="BE59" s="513"/>
      <c r="BF59" s="513"/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3"/>
      <c r="BV59" s="513"/>
      <c r="BW59" s="513"/>
      <c r="BX59" s="513"/>
      <c r="BY59" s="513"/>
      <c r="BZ59" s="513"/>
      <c r="CA59" s="513"/>
      <c r="CB59" s="513"/>
      <c r="CC59" s="513"/>
      <c r="CD59" s="513"/>
      <c r="CE59" s="513"/>
      <c r="CF59" s="513"/>
      <c r="CG59" s="513"/>
      <c r="CH59" s="513"/>
      <c r="CI59" s="513"/>
      <c r="CJ59" s="513"/>
      <c r="CK59" s="513"/>
      <c r="CL59" s="513"/>
      <c r="CM59" s="513"/>
      <c r="CN59" s="513"/>
      <c r="CO59" s="513"/>
      <c r="CP59" s="513"/>
      <c r="CQ59" s="513"/>
      <c r="CR59" s="513"/>
      <c r="CS59" s="513"/>
      <c r="CT59" s="513"/>
      <c r="CU59" s="513"/>
      <c r="CV59" s="513"/>
      <c r="CW59" s="514"/>
      <c r="CX59" s="507" t="s">
        <v>80</v>
      </c>
      <c r="CY59" s="508"/>
      <c r="CZ59" s="508"/>
      <c r="DA59" s="508"/>
      <c r="DB59" s="508"/>
      <c r="DC59" s="508"/>
      <c r="DD59" s="508"/>
      <c r="DE59" s="508"/>
      <c r="DF59" s="508"/>
      <c r="DG59" s="508"/>
      <c r="DH59" s="508"/>
      <c r="DI59" s="509"/>
      <c r="DJ59" s="251"/>
      <c r="DK59" s="147">
        <v>0</v>
      </c>
      <c r="DL59" s="30">
        <v>0</v>
      </c>
    </row>
    <row r="60" spans="1:116" ht="12.75" customHeight="1">
      <c r="B60" s="507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9"/>
      <c r="N60" s="364"/>
      <c r="O60" s="513" t="s">
        <v>230</v>
      </c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3"/>
      <c r="AE60" s="513"/>
      <c r="AF60" s="513"/>
      <c r="AG60" s="513"/>
      <c r="AH60" s="513"/>
      <c r="AI60" s="513"/>
      <c r="AJ60" s="513"/>
      <c r="AK60" s="513"/>
      <c r="AL60" s="513"/>
      <c r="AM60" s="513"/>
      <c r="AN60" s="513"/>
      <c r="AO60" s="513"/>
      <c r="AP60" s="513"/>
      <c r="AQ60" s="513"/>
      <c r="AR60" s="513"/>
      <c r="AS60" s="513"/>
      <c r="AT60" s="513"/>
      <c r="AU60" s="513"/>
      <c r="AV60" s="513"/>
      <c r="AW60" s="513"/>
      <c r="AX60" s="513"/>
      <c r="AY60" s="513"/>
      <c r="AZ60" s="513"/>
      <c r="BA60" s="513"/>
      <c r="BB60" s="513"/>
      <c r="BC60" s="513"/>
      <c r="BD60" s="513"/>
      <c r="BE60" s="513"/>
      <c r="BF60" s="513"/>
      <c r="BG60" s="513"/>
      <c r="BH60" s="513"/>
      <c r="BI60" s="513"/>
      <c r="BJ60" s="513"/>
      <c r="BK60" s="513"/>
      <c r="BL60" s="513"/>
      <c r="BM60" s="513"/>
      <c r="BN60" s="513"/>
      <c r="BO60" s="513"/>
      <c r="BP60" s="513"/>
      <c r="BQ60" s="513"/>
      <c r="BR60" s="513"/>
      <c r="BS60" s="513"/>
      <c r="BT60" s="513"/>
      <c r="BU60" s="513"/>
      <c r="BV60" s="513"/>
      <c r="BW60" s="513"/>
      <c r="BX60" s="513"/>
      <c r="BY60" s="513"/>
      <c r="BZ60" s="513"/>
      <c r="CA60" s="513"/>
      <c r="CB60" s="513"/>
      <c r="CC60" s="513"/>
      <c r="CD60" s="513"/>
      <c r="CE60" s="513"/>
      <c r="CF60" s="513"/>
      <c r="CG60" s="513"/>
      <c r="CH60" s="513"/>
      <c r="CI60" s="513"/>
      <c r="CJ60" s="513"/>
      <c r="CK60" s="513"/>
      <c r="CL60" s="513"/>
      <c r="CM60" s="513"/>
      <c r="CN60" s="513"/>
      <c r="CO60" s="513"/>
      <c r="CP60" s="513"/>
      <c r="CQ60" s="513"/>
      <c r="CR60" s="513"/>
      <c r="CS60" s="513"/>
      <c r="CT60" s="513"/>
      <c r="CU60" s="513"/>
      <c r="CV60" s="513"/>
      <c r="CW60" s="514"/>
      <c r="CX60" s="507" t="s">
        <v>79</v>
      </c>
      <c r="CY60" s="508"/>
      <c r="CZ60" s="508"/>
      <c r="DA60" s="508"/>
      <c r="DB60" s="508"/>
      <c r="DC60" s="508"/>
      <c r="DD60" s="508"/>
      <c r="DE60" s="508"/>
      <c r="DF60" s="508"/>
      <c r="DG60" s="508"/>
      <c r="DH60" s="508"/>
      <c r="DI60" s="509"/>
      <c r="DJ60" s="251"/>
      <c r="DK60" s="147">
        <v>0</v>
      </c>
      <c r="DL60" s="30">
        <v>0</v>
      </c>
    </row>
    <row r="61" spans="1:116" ht="14.25" customHeight="1">
      <c r="B61" s="507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9"/>
      <c r="N61" s="363"/>
      <c r="O61" s="513" t="s">
        <v>231</v>
      </c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3"/>
      <c r="AL61" s="513"/>
      <c r="AM61" s="513"/>
      <c r="AN61" s="513"/>
      <c r="AO61" s="513"/>
      <c r="AP61" s="513"/>
      <c r="AQ61" s="513"/>
      <c r="AR61" s="513"/>
      <c r="AS61" s="513"/>
      <c r="AT61" s="513"/>
      <c r="AU61" s="513"/>
      <c r="AV61" s="513"/>
      <c r="AW61" s="513"/>
      <c r="AX61" s="513"/>
      <c r="AY61" s="513"/>
      <c r="AZ61" s="513"/>
      <c r="BA61" s="513"/>
      <c r="BB61" s="513"/>
      <c r="BC61" s="513"/>
      <c r="BD61" s="513"/>
      <c r="BE61" s="513"/>
      <c r="BF61" s="513"/>
      <c r="BG61" s="513"/>
      <c r="BH61" s="513"/>
      <c r="BI61" s="513"/>
      <c r="BJ61" s="513"/>
      <c r="BK61" s="513"/>
      <c r="BL61" s="513"/>
      <c r="BM61" s="513"/>
      <c r="BN61" s="513"/>
      <c r="BO61" s="513"/>
      <c r="BP61" s="513"/>
      <c r="BQ61" s="513"/>
      <c r="BR61" s="513"/>
      <c r="BS61" s="513"/>
      <c r="BT61" s="513"/>
      <c r="BU61" s="513"/>
      <c r="BV61" s="513"/>
      <c r="BW61" s="513"/>
      <c r="BX61" s="513"/>
      <c r="BY61" s="513"/>
      <c r="BZ61" s="513"/>
      <c r="CA61" s="513"/>
      <c r="CB61" s="513"/>
      <c r="CC61" s="513"/>
      <c r="CD61" s="513"/>
      <c r="CE61" s="513"/>
      <c r="CF61" s="513"/>
      <c r="CG61" s="513"/>
      <c r="CH61" s="513"/>
      <c r="CI61" s="513"/>
      <c r="CJ61" s="513"/>
      <c r="CK61" s="513"/>
      <c r="CL61" s="513"/>
      <c r="CM61" s="513"/>
      <c r="CN61" s="513"/>
      <c r="CO61" s="513"/>
      <c r="CP61" s="513"/>
      <c r="CQ61" s="513"/>
      <c r="CR61" s="513"/>
      <c r="CS61" s="513"/>
      <c r="CT61" s="513"/>
      <c r="CU61" s="513"/>
      <c r="CV61" s="513"/>
      <c r="CW61" s="514"/>
      <c r="CX61" s="507" t="s">
        <v>78</v>
      </c>
      <c r="CY61" s="508"/>
      <c r="CZ61" s="508"/>
      <c r="DA61" s="508"/>
      <c r="DB61" s="508"/>
      <c r="DC61" s="508"/>
      <c r="DD61" s="508"/>
      <c r="DE61" s="508"/>
      <c r="DF61" s="508"/>
      <c r="DG61" s="508"/>
      <c r="DH61" s="508"/>
      <c r="DI61" s="509"/>
      <c r="DJ61" s="251"/>
      <c r="DK61" s="147">
        <v>0</v>
      </c>
      <c r="DL61" s="30">
        <v>0</v>
      </c>
    </row>
    <row r="62" spans="1:116">
      <c r="B62" s="507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9"/>
      <c r="N62" s="368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/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0"/>
      <c r="BG62" s="510"/>
      <c r="BH62" s="510"/>
      <c r="BI62" s="510"/>
      <c r="BJ62" s="510"/>
      <c r="BK62" s="510"/>
      <c r="BL62" s="510"/>
      <c r="BM62" s="510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  <c r="CJ62" s="510"/>
      <c r="CK62" s="510"/>
      <c r="CL62" s="510"/>
      <c r="CM62" s="510"/>
      <c r="CN62" s="510"/>
      <c r="CO62" s="510"/>
      <c r="CP62" s="510"/>
      <c r="CQ62" s="510"/>
      <c r="CR62" s="510"/>
      <c r="CS62" s="510"/>
      <c r="CT62" s="510"/>
      <c r="CU62" s="510"/>
      <c r="CV62" s="510"/>
      <c r="CW62" s="511"/>
      <c r="CX62" s="507"/>
      <c r="CY62" s="508"/>
      <c r="CZ62" s="508"/>
      <c r="DA62" s="508"/>
      <c r="DB62" s="508"/>
      <c r="DC62" s="508"/>
      <c r="DD62" s="508"/>
      <c r="DE62" s="508"/>
      <c r="DF62" s="508"/>
      <c r="DG62" s="508"/>
      <c r="DH62" s="508"/>
      <c r="DI62" s="509"/>
      <c r="DJ62" s="267"/>
      <c r="DK62" s="150"/>
      <c r="DL62" s="76"/>
    </row>
    <row r="63" spans="1:116" ht="12.75" customHeight="1">
      <c r="B63" s="507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9"/>
      <c r="N63" s="368"/>
      <c r="O63" s="513" t="s">
        <v>232</v>
      </c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3"/>
      <c r="BK63" s="513"/>
      <c r="BL63" s="513"/>
      <c r="BM63" s="513"/>
      <c r="BN63" s="513"/>
      <c r="BO63" s="513"/>
      <c r="BP63" s="513"/>
      <c r="BQ63" s="513"/>
      <c r="BR63" s="513"/>
      <c r="BS63" s="513"/>
      <c r="BT63" s="513"/>
      <c r="BU63" s="513"/>
      <c r="BV63" s="513"/>
      <c r="BW63" s="513"/>
      <c r="BX63" s="513"/>
      <c r="BY63" s="513"/>
      <c r="BZ63" s="513"/>
      <c r="CA63" s="513"/>
      <c r="CB63" s="513"/>
      <c r="CC63" s="513"/>
      <c r="CD63" s="513"/>
      <c r="CE63" s="513"/>
      <c r="CF63" s="513"/>
      <c r="CG63" s="513"/>
      <c r="CH63" s="513"/>
      <c r="CI63" s="513"/>
      <c r="CJ63" s="513"/>
      <c r="CK63" s="513"/>
      <c r="CL63" s="513"/>
      <c r="CM63" s="513"/>
      <c r="CN63" s="513"/>
      <c r="CO63" s="513"/>
      <c r="CP63" s="513"/>
      <c r="CQ63" s="513"/>
      <c r="CR63" s="513"/>
      <c r="CS63" s="513"/>
      <c r="CT63" s="513"/>
      <c r="CU63" s="513"/>
      <c r="CV63" s="513"/>
      <c r="CW63" s="514"/>
      <c r="CX63" s="507" t="s">
        <v>17</v>
      </c>
      <c r="CY63" s="508"/>
      <c r="CZ63" s="508"/>
      <c r="DA63" s="508"/>
      <c r="DB63" s="508"/>
      <c r="DC63" s="508"/>
      <c r="DD63" s="508"/>
      <c r="DE63" s="508"/>
      <c r="DF63" s="508"/>
      <c r="DG63" s="508"/>
      <c r="DH63" s="508"/>
      <c r="DI63" s="509"/>
      <c r="DJ63" s="251">
        <v>397154</v>
      </c>
      <c r="DK63" s="147">
        <v>19389</v>
      </c>
      <c r="DL63" s="30">
        <v>1952</v>
      </c>
    </row>
    <row r="64" spans="1:116">
      <c r="B64" s="507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9"/>
      <c r="N64" s="368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0"/>
      <c r="CF64" s="510"/>
      <c r="CG64" s="510"/>
      <c r="CH64" s="510"/>
      <c r="CI64" s="510"/>
      <c r="CJ64" s="510"/>
      <c r="CK64" s="510"/>
      <c r="CL64" s="510"/>
      <c r="CM64" s="510"/>
      <c r="CN64" s="510"/>
      <c r="CO64" s="510"/>
      <c r="CP64" s="510"/>
      <c r="CQ64" s="510"/>
      <c r="CR64" s="510"/>
      <c r="CS64" s="510"/>
      <c r="CT64" s="510"/>
      <c r="CU64" s="510"/>
      <c r="CV64" s="510"/>
      <c r="CW64" s="511"/>
      <c r="CX64" s="507"/>
      <c r="CY64" s="508"/>
      <c r="CZ64" s="508"/>
      <c r="DA64" s="508"/>
      <c r="DB64" s="508"/>
      <c r="DC64" s="508"/>
      <c r="DD64" s="508"/>
      <c r="DE64" s="508"/>
      <c r="DF64" s="508"/>
      <c r="DG64" s="508"/>
      <c r="DH64" s="508"/>
      <c r="DI64" s="509"/>
      <c r="DJ64" s="267"/>
      <c r="DK64" s="150"/>
      <c r="DL64" s="76"/>
    </row>
    <row r="65" spans="2:116" ht="12.75" customHeight="1">
      <c r="B65" s="507" t="s">
        <v>102</v>
      </c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9"/>
      <c r="N65" s="368"/>
      <c r="O65" s="513" t="s">
        <v>233</v>
      </c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13"/>
      <c r="BL65" s="513"/>
      <c r="BM65" s="513"/>
      <c r="BN65" s="513"/>
      <c r="BO65" s="513"/>
      <c r="BP65" s="513"/>
      <c r="BQ65" s="513"/>
      <c r="BR65" s="513"/>
      <c r="BS65" s="513"/>
      <c r="BT65" s="513"/>
      <c r="BU65" s="513"/>
      <c r="BV65" s="513"/>
      <c r="BW65" s="513"/>
      <c r="BX65" s="513"/>
      <c r="BY65" s="513"/>
      <c r="BZ65" s="513"/>
      <c r="CA65" s="513"/>
      <c r="CB65" s="513"/>
      <c r="CC65" s="513"/>
      <c r="CD65" s="513"/>
      <c r="CE65" s="513"/>
      <c r="CF65" s="513"/>
      <c r="CG65" s="513"/>
      <c r="CH65" s="513"/>
      <c r="CI65" s="513"/>
      <c r="CJ65" s="513"/>
      <c r="CK65" s="513"/>
      <c r="CL65" s="513"/>
      <c r="CM65" s="513"/>
      <c r="CN65" s="513"/>
      <c r="CO65" s="513"/>
      <c r="CP65" s="513"/>
      <c r="CQ65" s="513"/>
      <c r="CR65" s="513"/>
      <c r="CS65" s="513"/>
      <c r="CT65" s="513"/>
      <c r="CU65" s="513"/>
      <c r="CV65" s="513"/>
      <c r="CW65" s="514"/>
      <c r="CX65" s="538" t="s">
        <v>16</v>
      </c>
      <c r="CY65" s="539"/>
      <c r="CZ65" s="539"/>
      <c r="DA65" s="539"/>
      <c r="DB65" s="539"/>
      <c r="DC65" s="539"/>
      <c r="DD65" s="539"/>
      <c r="DE65" s="539"/>
      <c r="DF65" s="539"/>
      <c r="DG65" s="539"/>
      <c r="DH65" s="539"/>
      <c r="DI65" s="540"/>
      <c r="DJ65" s="267">
        <f>DJ67+DJ73</f>
        <v>16528868</v>
      </c>
      <c r="DK65" s="150">
        <f>DK67+DK73</f>
        <v>16713561</v>
      </c>
      <c r="DL65" s="76">
        <f>DL67+DL73</f>
        <v>13024838</v>
      </c>
    </row>
    <row r="66" spans="2:116">
      <c r="B66" s="507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9"/>
      <c r="N66" s="368"/>
      <c r="O66" s="510" t="s">
        <v>234</v>
      </c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  <c r="BK66" s="510"/>
      <c r="BL66" s="510"/>
      <c r="BM66" s="510"/>
      <c r="BN66" s="510"/>
      <c r="BO66" s="510"/>
      <c r="BP66" s="510"/>
      <c r="BQ66" s="510"/>
      <c r="BR66" s="510"/>
      <c r="BS66" s="510"/>
      <c r="BT66" s="510"/>
      <c r="BU66" s="510"/>
      <c r="BV66" s="510"/>
      <c r="BW66" s="510"/>
      <c r="BX66" s="510"/>
      <c r="BY66" s="510"/>
      <c r="BZ66" s="510"/>
      <c r="CA66" s="510"/>
      <c r="CB66" s="510"/>
      <c r="CC66" s="510"/>
      <c r="CD66" s="510"/>
      <c r="CE66" s="510"/>
      <c r="CF66" s="510"/>
      <c r="CG66" s="510"/>
      <c r="CH66" s="510"/>
      <c r="CI66" s="510"/>
      <c r="CJ66" s="510"/>
      <c r="CK66" s="510"/>
      <c r="CL66" s="510"/>
      <c r="CM66" s="510"/>
      <c r="CN66" s="510"/>
      <c r="CO66" s="510"/>
      <c r="CP66" s="510"/>
      <c r="CQ66" s="510"/>
      <c r="CR66" s="510"/>
      <c r="CS66" s="510"/>
      <c r="CT66" s="510"/>
      <c r="CU66" s="510"/>
      <c r="CV66" s="510"/>
      <c r="CW66" s="511"/>
      <c r="CX66" s="538"/>
      <c r="CY66" s="539"/>
      <c r="CZ66" s="539"/>
      <c r="DA66" s="539"/>
      <c r="DB66" s="539"/>
      <c r="DC66" s="539"/>
      <c r="DD66" s="539"/>
      <c r="DE66" s="539"/>
      <c r="DF66" s="539"/>
      <c r="DG66" s="539"/>
      <c r="DH66" s="539"/>
      <c r="DI66" s="540"/>
      <c r="DJ66" s="267"/>
      <c r="DK66" s="150"/>
      <c r="DL66" s="76"/>
    </row>
    <row r="67" spans="2:116" ht="12.75" customHeight="1">
      <c r="B67" s="507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9"/>
      <c r="N67" s="368"/>
      <c r="O67" s="510" t="s">
        <v>235</v>
      </c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/>
      <c r="BN67" s="510"/>
      <c r="BO67" s="510"/>
      <c r="BP67" s="510"/>
      <c r="BQ67" s="510"/>
      <c r="BR67" s="510"/>
      <c r="BS67" s="510"/>
      <c r="BT67" s="510"/>
      <c r="BU67" s="510"/>
      <c r="BV67" s="510"/>
      <c r="BW67" s="510"/>
      <c r="BX67" s="510"/>
      <c r="BY67" s="510"/>
      <c r="BZ67" s="510"/>
      <c r="CA67" s="510"/>
      <c r="CB67" s="510"/>
      <c r="CC67" s="510"/>
      <c r="CD67" s="510"/>
      <c r="CE67" s="510"/>
      <c r="CF67" s="510"/>
      <c r="CG67" s="510"/>
      <c r="CH67" s="510"/>
      <c r="CI67" s="510"/>
      <c r="CJ67" s="510"/>
      <c r="CK67" s="510"/>
      <c r="CL67" s="510"/>
      <c r="CM67" s="510"/>
      <c r="CN67" s="510"/>
      <c r="CO67" s="510"/>
      <c r="CP67" s="510"/>
      <c r="CQ67" s="510"/>
      <c r="CR67" s="510"/>
      <c r="CS67" s="510"/>
      <c r="CT67" s="510"/>
      <c r="CU67" s="510"/>
      <c r="CV67" s="510"/>
      <c r="CW67" s="511"/>
      <c r="CX67" s="538" t="s">
        <v>77</v>
      </c>
      <c r="CY67" s="539"/>
      <c r="CZ67" s="539"/>
      <c r="DA67" s="539"/>
      <c r="DB67" s="539"/>
      <c r="DC67" s="539"/>
      <c r="DD67" s="539"/>
      <c r="DE67" s="539"/>
      <c r="DF67" s="539"/>
      <c r="DG67" s="539"/>
      <c r="DH67" s="539"/>
      <c r="DI67" s="540"/>
      <c r="DJ67" s="267">
        <f>SUM(DJ68:DJ71)</f>
        <v>26112</v>
      </c>
      <c r="DK67" s="150">
        <v>22629</v>
      </c>
      <c r="DL67" s="76">
        <f>SUM(DL68:DL71)</f>
        <v>23437</v>
      </c>
    </row>
    <row r="68" spans="2:116" ht="12.75" customHeight="1">
      <c r="B68" s="507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9"/>
      <c r="N68" s="363"/>
      <c r="O68" s="510" t="s">
        <v>236</v>
      </c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/>
      <c r="AN68" s="510"/>
      <c r="AO68" s="510"/>
      <c r="AP68" s="510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0"/>
      <c r="BT68" s="510"/>
      <c r="BU68" s="510"/>
      <c r="BV68" s="510"/>
      <c r="BW68" s="510"/>
      <c r="BX68" s="510"/>
      <c r="BY68" s="510"/>
      <c r="BZ68" s="510"/>
      <c r="CA68" s="510"/>
      <c r="CB68" s="510"/>
      <c r="CC68" s="510"/>
      <c r="CD68" s="510"/>
      <c r="CE68" s="510"/>
      <c r="CF68" s="510"/>
      <c r="CG68" s="510"/>
      <c r="CH68" s="510"/>
      <c r="CI68" s="510"/>
      <c r="CJ68" s="510"/>
      <c r="CK68" s="510"/>
      <c r="CL68" s="510"/>
      <c r="CM68" s="510"/>
      <c r="CN68" s="510"/>
      <c r="CO68" s="510"/>
      <c r="CP68" s="510"/>
      <c r="CQ68" s="510"/>
      <c r="CR68" s="510"/>
      <c r="CS68" s="510"/>
      <c r="CT68" s="510"/>
      <c r="CU68" s="510"/>
      <c r="CV68" s="510"/>
      <c r="CW68" s="511"/>
      <c r="CX68" s="538" t="s">
        <v>76</v>
      </c>
      <c r="CY68" s="539"/>
      <c r="CZ68" s="539"/>
      <c r="DA68" s="539"/>
      <c r="DB68" s="539"/>
      <c r="DC68" s="539"/>
      <c r="DD68" s="539"/>
      <c r="DE68" s="539"/>
      <c r="DF68" s="539"/>
      <c r="DG68" s="539"/>
      <c r="DH68" s="539"/>
      <c r="DI68" s="540"/>
      <c r="DJ68" s="251">
        <v>13641</v>
      </c>
      <c r="DK68" s="147">
        <v>9081</v>
      </c>
      <c r="DL68" s="30">
        <v>7699</v>
      </c>
    </row>
    <row r="69" spans="2:116" ht="12.75" customHeight="1">
      <c r="B69" s="507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9"/>
      <c r="N69" s="363"/>
      <c r="O69" s="510" t="s">
        <v>237</v>
      </c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10"/>
      <c r="AS69" s="510"/>
      <c r="AT69" s="510"/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0"/>
      <c r="BG69" s="510"/>
      <c r="BH69" s="510"/>
      <c r="BI69" s="510"/>
      <c r="BJ69" s="510"/>
      <c r="BK69" s="510"/>
      <c r="BL69" s="510"/>
      <c r="BM69" s="510"/>
      <c r="BN69" s="510"/>
      <c r="BO69" s="510"/>
      <c r="BP69" s="510"/>
      <c r="BQ69" s="510"/>
      <c r="BR69" s="510"/>
      <c r="BS69" s="510"/>
      <c r="BT69" s="510"/>
      <c r="BU69" s="510"/>
      <c r="BV69" s="510"/>
      <c r="BW69" s="510"/>
      <c r="BX69" s="510"/>
      <c r="BY69" s="510"/>
      <c r="BZ69" s="510"/>
      <c r="CA69" s="510"/>
      <c r="CB69" s="510"/>
      <c r="CC69" s="510"/>
      <c r="CD69" s="510"/>
      <c r="CE69" s="510"/>
      <c r="CF69" s="510"/>
      <c r="CG69" s="510"/>
      <c r="CH69" s="510"/>
      <c r="CI69" s="510"/>
      <c r="CJ69" s="510"/>
      <c r="CK69" s="510"/>
      <c r="CL69" s="510"/>
      <c r="CM69" s="510"/>
      <c r="CN69" s="510"/>
      <c r="CO69" s="510"/>
      <c r="CP69" s="510"/>
      <c r="CQ69" s="510"/>
      <c r="CR69" s="510"/>
      <c r="CS69" s="510"/>
      <c r="CT69" s="510"/>
      <c r="CU69" s="510"/>
      <c r="CV69" s="510"/>
      <c r="CW69" s="511"/>
      <c r="CX69" s="538" t="s">
        <v>75</v>
      </c>
      <c r="CY69" s="539"/>
      <c r="CZ69" s="539"/>
      <c r="DA69" s="539"/>
      <c r="DB69" s="539"/>
      <c r="DC69" s="539"/>
      <c r="DD69" s="539"/>
      <c r="DE69" s="539"/>
      <c r="DF69" s="539"/>
      <c r="DG69" s="539"/>
      <c r="DH69" s="539"/>
      <c r="DI69" s="540"/>
      <c r="DJ69" s="251"/>
      <c r="DK69" s="147">
        <v>0</v>
      </c>
      <c r="DL69" s="30">
        <v>0</v>
      </c>
    </row>
    <row r="70" spans="2:116" ht="12.75" customHeight="1">
      <c r="B70" s="507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9"/>
      <c r="N70" s="363"/>
      <c r="O70" s="510" t="s">
        <v>238</v>
      </c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/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/>
      <c r="AN70" s="510"/>
      <c r="AO70" s="510"/>
      <c r="AP70" s="510"/>
      <c r="AQ70" s="510"/>
      <c r="AR70" s="510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0"/>
      <c r="BE70" s="510"/>
      <c r="BF70" s="510"/>
      <c r="BG70" s="510"/>
      <c r="BH70" s="510"/>
      <c r="BI70" s="510"/>
      <c r="BJ70" s="510"/>
      <c r="BK70" s="510"/>
      <c r="BL70" s="510"/>
      <c r="BM70" s="510"/>
      <c r="BN70" s="510"/>
      <c r="BO70" s="510"/>
      <c r="BP70" s="510"/>
      <c r="BQ70" s="510"/>
      <c r="BR70" s="510"/>
      <c r="BS70" s="510"/>
      <c r="BT70" s="510"/>
      <c r="BU70" s="510"/>
      <c r="BV70" s="510"/>
      <c r="BW70" s="510"/>
      <c r="BX70" s="510"/>
      <c r="BY70" s="510"/>
      <c r="BZ70" s="510"/>
      <c r="CA70" s="510"/>
      <c r="CB70" s="510"/>
      <c r="CC70" s="510"/>
      <c r="CD70" s="510"/>
      <c r="CE70" s="510"/>
      <c r="CF70" s="510"/>
      <c r="CG70" s="510"/>
      <c r="CH70" s="510"/>
      <c r="CI70" s="510"/>
      <c r="CJ70" s="510"/>
      <c r="CK70" s="510"/>
      <c r="CL70" s="510"/>
      <c r="CM70" s="510"/>
      <c r="CN70" s="510"/>
      <c r="CO70" s="510"/>
      <c r="CP70" s="510"/>
      <c r="CQ70" s="510"/>
      <c r="CR70" s="510"/>
      <c r="CS70" s="510"/>
      <c r="CT70" s="510"/>
      <c r="CU70" s="510"/>
      <c r="CV70" s="510"/>
      <c r="CW70" s="511"/>
      <c r="CX70" s="538" t="s">
        <v>74</v>
      </c>
      <c r="CY70" s="539"/>
      <c r="CZ70" s="539"/>
      <c r="DA70" s="539"/>
      <c r="DB70" s="539"/>
      <c r="DC70" s="539"/>
      <c r="DD70" s="539"/>
      <c r="DE70" s="539"/>
      <c r="DF70" s="539"/>
      <c r="DG70" s="539"/>
      <c r="DH70" s="539"/>
      <c r="DI70" s="540"/>
      <c r="DJ70" s="251">
        <v>6536</v>
      </c>
      <c r="DK70" s="147">
        <v>7319</v>
      </c>
      <c r="DL70" s="30">
        <v>5303</v>
      </c>
    </row>
    <row r="71" spans="2:116" ht="12.75" customHeight="1">
      <c r="B71" s="507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9"/>
      <c r="N71" s="363"/>
      <c r="O71" s="510" t="s">
        <v>239</v>
      </c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0"/>
      <c r="AS71" s="510"/>
      <c r="AT71" s="510"/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0"/>
      <c r="BG71" s="510"/>
      <c r="BH71" s="510"/>
      <c r="BI71" s="510"/>
      <c r="BJ71" s="510"/>
      <c r="BK71" s="510"/>
      <c r="BL71" s="510"/>
      <c r="BM71" s="510"/>
      <c r="BN71" s="510"/>
      <c r="BO71" s="510"/>
      <c r="BP71" s="510"/>
      <c r="BQ71" s="510"/>
      <c r="BR71" s="510"/>
      <c r="BS71" s="510"/>
      <c r="BT71" s="510"/>
      <c r="BU71" s="510"/>
      <c r="BV71" s="510"/>
      <c r="BW71" s="510"/>
      <c r="BX71" s="510"/>
      <c r="BY71" s="510"/>
      <c r="BZ71" s="510"/>
      <c r="CA71" s="510"/>
      <c r="CB71" s="510"/>
      <c r="CC71" s="510"/>
      <c r="CD71" s="510"/>
      <c r="CE71" s="510"/>
      <c r="CF71" s="510"/>
      <c r="CG71" s="510"/>
      <c r="CH71" s="510"/>
      <c r="CI71" s="510"/>
      <c r="CJ71" s="510"/>
      <c r="CK71" s="510"/>
      <c r="CL71" s="510"/>
      <c r="CM71" s="510"/>
      <c r="CN71" s="510"/>
      <c r="CO71" s="510"/>
      <c r="CP71" s="510"/>
      <c r="CQ71" s="510"/>
      <c r="CR71" s="510"/>
      <c r="CS71" s="510"/>
      <c r="CT71" s="510"/>
      <c r="CU71" s="510"/>
      <c r="CV71" s="510"/>
      <c r="CW71" s="511"/>
      <c r="CX71" s="538" t="s">
        <v>73</v>
      </c>
      <c r="CY71" s="539"/>
      <c r="CZ71" s="539"/>
      <c r="DA71" s="539"/>
      <c r="DB71" s="539"/>
      <c r="DC71" s="539"/>
      <c r="DD71" s="539"/>
      <c r="DE71" s="539"/>
      <c r="DF71" s="539"/>
      <c r="DG71" s="539"/>
      <c r="DH71" s="539"/>
      <c r="DI71" s="540"/>
      <c r="DJ71" s="251">
        <v>5935</v>
      </c>
      <c r="DK71" s="147">
        <v>6229</v>
      </c>
      <c r="DL71" s="30">
        <v>10435</v>
      </c>
    </row>
    <row r="72" spans="2:116">
      <c r="B72" s="507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9"/>
      <c r="N72" s="368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0"/>
      <c r="AS72" s="510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0"/>
      <c r="BJ72" s="510"/>
      <c r="BK72" s="510"/>
      <c r="BL72" s="510"/>
      <c r="BM72" s="510"/>
      <c r="BN72" s="510"/>
      <c r="BO72" s="510"/>
      <c r="BP72" s="510"/>
      <c r="BQ72" s="510"/>
      <c r="BR72" s="510"/>
      <c r="BS72" s="510"/>
      <c r="BT72" s="510"/>
      <c r="BU72" s="510"/>
      <c r="BV72" s="510"/>
      <c r="BW72" s="510"/>
      <c r="BX72" s="510"/>
      <c r="BY72" s="510"/>
      <c r="BZ72" s="510"/>
      <c r="CA72" s="510"/>
      <c r="CB72" s="510"/>
      <c r="CC72" s="510"/>
      <c r="CD72" s="510"/>
      <c r="CE72" s="510"/>
      <c r="CF72" s="510"/>
      <c r="CG72" s="510"/>
      <c r="CH72" s="510"/>
      <c r="CI72" s="510"/>
      <c r="CJ72" s="510"/>
      <c r="CK72" s="510"/>
      <c r="CL72" s="510"/>
      <c r="CM72" s="510"/>
      <c r="CN72" s="510"/>
      <c r="CO72" s="510"/>
      <c r="CP72" s="510"/>
      <c r="CQ72" s="510"/>
      <c r="CR72" s="510"/>
      <c r="CS72" s="510"/>
      <c r="CT72" s="510"/>
      <c r="CU72" s="510"/>
      <c r="CV72" s="510"/>
      <c r="CW72" s="511"/>
      <c r="CX72" s="538"/>
      <c r="CY72" s="539"/>
      <c r="CZ72" s="539"/>
      <c r="DA72" s="539"/>
      <c r="DB72" s="539"/>
      <c r="DC72" s="539"/>
      <c r="DD72" s="539"/>
      <c r="DE72" s="539"/>
      <c r="DF72" s="539"/>
      <c r="DG72" s="539"/>
      <c r="DH72" s="539"/>
      <c r="DI72" s="540"/>
      <c r="DJ72" s="267"/>
      <c r="DK72" s="150"/>
      <c r="DL72" s="76"/>
    </row>
    <row r="73" spans="2:116" ht="12.75" customHeight="1">
      <c r="B73" s="507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9"/>
      <c r="N73" s="29"/>
      <c r="O73" s="510" t="s">
        <v>240</v>
      </c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/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0"/>
      <c r="BG73" s="510"/>
      <c r="BH73" s="510"/>
      <c r="BI73" s="510"/>
      <c r="BJ73" s="510"/>
      <c r="BK73" s="510"/>
      <c r="BL73" s="510"/>
      <c r="BM73" s="510"/>
      <c r="BN73" s="510"/>
      <c r="BO73" s="510"/>
      <c r="BP73" s="510"/>
      <c r="BQ73" s="510"/>
      <c r="BR73" s="510"/>
      <c r="BS73" s="510"/>
      <c r="BT73" s="510"/>
      <c r="BU73" s="510"/>
      <c r="BV73" s="510"/>
      <c r="BW73" s="510"/>
      <c r="BX73" s="510"/>
      <c r="BY73" s="510"/>
      <c r="BZ73" s="510"/>
      <c r="CA73" s="510"/>
      <c r="CB73" s="510"/>
      <c r="CC73" s="510"/>
      <c r="CD73" s="510"/>
      <c r="CE73" s="510"/>
      <c r="CF73" s="510"/>
      <c r="CG73" s="510"/>
      <c r="CH73" s="510"/>
      <c r="CI73" s="510"/>
      <c r="CJ73" s="510"/>
      <c r="CK73" s="510"/>
      <c r="CL73" s="510"/>
      <c r="CM73" s="510"/>
      <c r="CN73" s="510"/>
      <c r="CO73" s="510"/>
      <c r="CP73" s="510"/>
      <c r="CQ73" s="510"/>
      <c r="CR73" s="510"/>
      <c r="CS73" s="510"/>
      <c r="CT73" s="510"/>
      <c r="CU73" s="510"/>
      <c r="CV73" s="510"/>
      <c r="CW73" s="511"/>
      <c r="CX73" s="538" t="s">
        <v>72</v>
      </c>
      <c r="CY73" s="539"/>
      <c r="CZ73" s="539"/>
      <c r="DA73" s="539"/>
      <c r="DB73" s="539"/>
      <c r="DC73" s="539"/>
      <c r="DD73" s="539"/>
      <c r="DE73" s="539"/>
      <c r="DF73" s="539"/>
      <c r="DG73" s="539"/>
      <c r="DH73" s="539"/>
      <c r="DI73" s="540"/>
      <c r="DJ73" s="267">
        <f>SUM(DJ74:DJ79)</f>
        <v>16502756</v>
      </c>
      <c r="DK73" s="150">
        <f>SUM(DK74:DK79)</f>
        <v>16690932</v>
      </c>
      <c r="DL73" s="76">
        <f>SUM(DL74:DL79)</f>
        <v>13001401</v>
      </c>
    </row>
    <row r="74" spans="2:116" ht="12.75" customHeight="1">
      <c r="B74" s="507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9"/>
      <c r="N74" s="364"/>
      <c r="O74" s="510" t="s">
        <v>236</v>
      </c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0"/>
      <c r="AS74" s="510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0"/>
      <c r="BJ74" s="510"/>
      <c r="BK74" s="510"/>
      <c r="BL74" s="510"/>
      <c r="BM74" s="510"/>
      <c r="BN74" s="510"/>
      <c r="BO74" s="510"/>
      <c r="BP74" s="510"/>
      <c r="BQ74" s="510"/>
      <c r="BR74" s="510"/>
      <c r="BS74" s="510"/>
      <c r="BT74" s="510"/>
      <c r="BU74" s="510"/>
      <c r="BV74" s="510"/>
      <c r="BW74" s="510"/>
      <c r="BX74" s="510"/>
      <c r="BY74" s="510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/>
      <c r="CM74" s="510"/>
      <c r="CN74" s="510"/>
      <c r="CO74" s="510"/>
      <c r="CP74" s="510"/>
      <c r="CQ74" s="510"/>
      <c r="CR74" s="510"/>
      <c r="CS74" s="510"/>
      <c r="CT74" s="510"/>
      <c r="CU74" s="510"/>
      <c r="CV74" s="510"/>
      <c r="CW74" s="511"/>
      <c r="CX74" s="538" t="s">
        <v>71</v>
      </c>
      <c r="CY74" s="539"/>
      <c r="CZ74" s="539"/>
      <c r="DA74" s="539"/>
      <c r="DB74" s="539"/>
      <c r="DC74" s="539"/>
      <c r="DD74" s="539"/>
      <c r="DE74" s="539"/>
      <c r="DF74" s="539"/>
      <c r="DG74" s="539"/>
      <c r="DH74" s="539"/>
      <c r="DI74" s="540"/>
      <c r="DJ74" s="251">
        <v>12794609</v>
      </c>
      <c r="DK74" s="147">
        <v>13892943</v>
      </c>
      <c r="DL74" s="30">
        <v>11065331</v>
      </c>
    </row>
    <row r="75" spans="2:116" ht="12.75" customHeight="1">
      <c r="B75" s="507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9"/>
      <c r="N75" s="363"/>
      <c r="O75" s="510" t="s">
        <v>237</v>
      </c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0"/>
      <c r="CM75" s="510"/>
      <c r="CN75" s="510"/>
      <c r="CO75" s="510"/>
      <c r="CP75" s="510"/>
      <c r="CQ75" s="510"/>
      <c r="CR75" s="510"/>
      <c r="CS75" s="510"/>
      <c r="CT75" s="510"/>
      <c r="CU75" s="510"/>
      <c r="CV75" s="510"/>
      <c r="CW75" s="511"/>
      <c r="CX75" s="507" t="s">
        <v>70</v>
      </c>
      <c r="CY75" s="508"/>
      <c r="CZ75" s="508"/>
      <c r="DA75" s="508"/>
      <c r="DB75" s="508"/>
      <c r="DC75" s="508"/>
      <c r="DD75" s="508"/>
      <c r="DE75" s="508"/>
      <c r="DF75" s="508"/>
      <c r="DG75" s="508"/>
      <c r="DH75" s="508"/>
      <c r="DI75" s="509"/>
      <c r="DJ75" s="251"/>
      <c r="DK75" s="147">
        <v>0</v>
      </c>
      <c r="DL75" s="30">
        <v>0</v>
      </c>
    </row>
    <row r="76" spans="2:116" ht="12.75" customHeight="1"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9"/>
      <c r="N76" s="363"/>
      <c r="O76" s="510" t="s">
        <v>241</v>
      </c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10"/>
      <c r="CS76" s="510"/>
      <c r="CT76" s="510"/>
      <c r="CU76" s="510"/>
      <c r="CV76" s="510"/>
      <c r="CW76" s="511"/>
      <c r="CX76" s="507" t="s">
        <v>69</v>
      </c>
      <c r="CY76" s="508"/>
      <c r="CZ76" s="508"/>
      <c r="DA76" s="508"/>
      <c r="DB76" s="508"/>
      <c r="DC76" s="508"/>
      <c r="DD76" s="508"/>
      <c r="DE76" s="508"/>
      <c r="DF76" s="508"/>
      <c r="DG76" s="508"/>
      <c r="DH76" s="508"/>
      <c r="DI76" s="509"/>
      <c r="DJ76" s="251"/>
      <c r="DK76" s="147">
        <v>0</v>
      </c>
      <c r="DL76" s="30">
        <v>0</v>
      </c>
    </row>
    <row r="77" spans="2:116" ht="12.75" customHeight="1">
      <c r="B77" s="507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9"/>
      <c r="N77" s="363"/>
      <c r="O77" s="510" t="s">
        <v>242</v>
      </c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0"/>
      <c r="AS77" s="510"/>
      <c r="AT77" s="510"/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0"/>
      <c r="BG77" s="510"/>
      <c r="BH77" s="510"/>
      <c r="BI77" s="510"/>
      <c r="BJ77" s="510"/>
      <c r="BK77" s="510"/>
      <c r="BL77" s="510"/>
      <c r="BM77" s="510"/>
      <c r="BN77" s="510"/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10"/>
      <c r="CB77" s="510"/>
      <c r="CC77" s="510"/>
      <c r="CD77" s="510"/>
      <c r="CE77" s="510"/>
      <c r="CF77" s="510"/>
      <c r="CG77" s="510"/>
      <c r="CH77" s="510"/>
      <c r="CI77" s="510"/>
      <c r="CJ77" s="510"/>
      <c r="CK77" s="510"/>
      <c r="CL77" s="510"/>
      <c r="CM77" s="510"/>
      <c r="CN77" s="510"/>
      <c r="CO77" s="510"/>
      <c r="CP77" s="510"/>
      <c r="CQ77" s="510"/>
      <c r="CR77" s="510"/>
      <c r="CS77" s="510"/>
      <c r="CT77" s="510"/>
      <c r="CU77" s="510"/>
      <c r="CV77" s="510"/>
      <c r="CW77" s="511"/>
      <c r="CX77" s="507" t="s">
        <v>68</v>
      </c>
      <c r="CY77" s="508"/>
      <c r="CZ77" s="508"/>
      <c r="DA77" s="508"/>
      <c r="DB77" s="508"/>
      <c r="DC77" s="508"/>
      <c r="DD77" s="508"/>
      <c r="DE77" s="508"/>
      <c r="DF77" s="508"/>
      <c r="DG77" s="508"/>
      <c r="DH77" s="508"/>
      <c r="DI77" s="509"/>
      <c r="DJ77" s="251"/>
      <c r="DK77" s="147">
        <v>0</v>
      </c>
      <c r="DL77" s="30">
        <v>0</v>
      </c>
    </row>
    <row r="78" spans="2:116" ht="12.75" customHeight="1">
      <c r="B78" s="507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9"/>
      <c r="N78" s="363"/>
      <c r="O78" s="510" t="s">
        <v>238</v>
      </c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  <c r="BK78" s="510"/>
      <c r="BL78" s="510"/>
      <c r="BM78" s="510"/>
      <c r="BN78" s="510"/>
      <c r="BO78" s="510"/>
      <c r="BP78" s="510"/>
      <c r="BQ78" s="510"/>
      <c r="BR78" s="510"/>
      <c r="BS78" s="510"/>
      <c r="BT78" s="510"/>
      <c r="BU78" s="510"/>
      <c r="BV78" s="510"/>
      <c r="BW78" s="510"/>
      <c r="BX78" s="510"/>
      <c r="BY78" s="510"/>
      <c r="BZ78" s="510"/>
      <c r="CA78" s="510"/>
      <c r="CB78" s="510"/>
      <c r="CC78" s="510"/>
      <c r="CD78" s="510"/>
      <c r="CE78" s="510"/>
      <c r="CF78" s="510"/>
      <c r="CG78" s="510"/>
      <c r="CH78" s="510"/>
      <c r="CI78" s="510"/>
      <c r="CJ78" s="510"/>
      <c r="CK78" s="510"/>
      <c r="CL78" s="510"/>
      <c r="CM78" s="510"/>
      <c r="CN78" s="510"/>
      <c r="CO78" s="510"/>
      <c r="CP78" s="510"/>
      <c r="CQ78" s="510"/>
      <c r="CR78" s="510"/>
      <c r="CS78" s="510"/>
      <c r="CT78" s="510"/>
      <c r="CU78" s="510"/>
      <c r="CV78" s="510"/>
      <c r="CW78" s="511"/>
      <c r="CX78" s="507" t="s">
        <v>67</v>
      </c>
      <c r="CY78" s="508"/>
      <c r="CZ78" s="508"/>
      <c r="DA78" s="508"/>
      <c r="DB78" s="508"/>
      <c r="DC78" s="508"/>
      <c r="DD78" s="508"/>
      <c r="DE78" s="508"/>
      <c r="DF78" s="508"/>
      <c r="DG78" s="508"/>
      <c r="DH78" s="508"/>
      <c r="DI78" s="509"/>
      <c r="DJ78" s="251">
        <v>353219</v>
      </c>
      <c r="DK78" s="147">
        <v>424842</v>
      </c>
      <c r="DL78" s="30">
        <v>166283</v>
      </c>
    </row>
    <row r="79" spans="2:116" ht="12.75" customHeight="1">
      <c r="B79" s="507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9"/>
      <c r="N79" s="363"/>
      <c r="O79" s="510" t="s">
        <v>239</v>
      </c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0"/>
      <c r="BG79" s="510"/>
      <c r="BH79" s="510"/>
      <c r="BI79" s="510"/>
      <c r="BJ79" s="510"/>
      <c r="BK79" s="510"/>
      <c r="BL79" s="510"/>
      <c r="BM79" s="510"/>
      <c r="BN79" s="510"/>
      <c r="BO79" s="510"/>
      <c r="BP79" s="510"/>
      <c r="BQ79" s="510"/>
      <c r="BR79" s="510"/>
      <c r="BS79" s="510"/>
      <c r="BT79" s="510"/>
      <c r="BU79" s="510"/>
      <c r="BV79" s="510"/>
      <c r="BW79" s="510"/>
      <c r="BX79" s="510"/>
      <c r="BY79" s="510"/>
      <c r="BZ79" s="510"/>
      <c r="CA79" s="510"/>
      <c r="CB79" s="510"/>
      <c r="CC79" s="510"/>
      <c r="CD79" s="510"/>
      <c r="CE79" s="510"/>
      <c r="CF79" s="510"/>
      <c r="CG79" s="510"/>
      <c r="CH79" s="510"/>
      <c r="CI79" s="510"/>
      <c r="CJ79" s="510"/>
      <c r="CK79" s="510"/>
      <c r="CL79" s="510"/>
      <c r="CM79" s="510"/>
      <c r="CN79" s="510"/>
      <c r="CO79" s="510"/>
      <c r="CP79" s="510"/>
      <c r="CQ79" s="510"/>
      <c r="CR79" s="510"/>
      <c r="CS79" s="510"/>
      <c r="CT79" s="510"/>
      <c r="CU79" s="510"/>
      <c r="CV79" s="510"/>
      <c r="CW79" s="511"/>
      <c r="CX79" s="507" t="s">
        <v>66</v>
      </c>
      <c r="CY79" s="508"/>
      <c r="CZ79" s="508"/>
      <c r="DA79" s="508"/>
      <c r="DB79" s="508"/>
      <c r="DC79" s="508"/>
      <c r="DD79" s="508"/>
      <c r="DE79" s="508"/>
      <c r="DF79" s="508"/>
      <c r="DG79" s="508"/>
      <c r="DH79" s="508"/>
      <c r="DI79" s="509"/>
      <c r="DJ79" s="251">
        <v>3354928</v>
      </c>
      <c r="DK79" s="251">
        <v>2373147</v>
      </c>
      <c r="DL79" s="30">
        <v>1769787</v>
      </c>
    </row>
    <row r="80" spans="2:116">
      <c r="B80" s="507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9"/>
      <c r="N80" s="368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  <c r="BK80" s="510"/>
      <c r="BL80" s="510"/>
      <c r="BM80" s="510"/>
      <c r="BN80" s="510"/>
      <c r="BO80" s="510"/>
      <c r="BP80" s="510"/>
      <c r="BQ80" s="510"/>
      <c r="BR80" s="510"/>
      <c r="BS80" s="510"/>
      <c r="BT80" s="510"/>
      <c r="BU80" s="510"/>
      <c r="BV80" s="510"/>
      <c r="BW80" s="510"/>
      <c r="BX80" s="510"/>
      <c r="BY80" s="510"/>
      <c r="BZ80" s="510"/>
      <c r="CA80" s="510"/>
      <c r="CB80" s="510"/>
      <c r="CC80" s="510"/>
      <c r="CD80" s="510"/>
      <c r="CE80" s="510"/>
      <c r="CF80" s="510"/>
      <c r="CG80" s="510"/>
      <c r="CH80" s="510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  <c r="CT80" s="510"/>
      <c r="CU80" s="510"/>
      <c r="CV80" s="510"/>
      <c r="CW80" s="511"/>
      <c r="CX80" s="507"/>
      <c r="CY80" s="508"/>
      <c r="CZ80" s="508"/>
      <c r="DA80" s="508"/>
      <c r="DB80" s="508"/>
      <c r="DC80" s="508"/>
      <c r="DD80" s="508"/>
      <c r="DE80" s="508"/>
      <c r="DF80" s="508"/>
      <c r="DG80" s="508"/>
      <c r="DH80" s="508"/>
      <c r="DI80" s="509"/>
      <c r="DJ80" s="267"/>
      <c r="DK80" s="150"/>
      <c r="DL80" s="76"/>
    </row>
    <row r="81" spans="1:120" ht="12.75" customHeight="1">
      <c r="B81" s="507" t="s">
        <v>65</v>
      </c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9"/>
      <c r="N81" s="363"/>
      <c r="O81" s="510" t="s">
        <v>243</v>
      </c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0"/>
      <c r="AS81" s="510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0"/>
      <c r="BJ81" s="510"/>
      <c r="BK81" s="510"/>
      <c r="BL81" s="510"/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0"/>
      <c r="BZ81" s="510"/>
      <c r="CA81" s="510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0"/>
      <c r="CN81" s="510"/>
      <c r="CO81" s="510"/>
      <c r="CP81" s="510"/>
      <c r="CQ81" s="510"/>
      <c r="CR81" s="510"/>
      <c r="CS81" s="510"/>
      <c r="CT81" s="510"/>
      <c r="CU81" s="510"/>
      <c r="CV81" s="510"/>
      <c r="CW81" s="511"/>
      <c r="CX81" s="507" t="s">
        <v>64</v>
      </c>
      <c r="CY81" s="508"/>
      <c r="CZ81" s="508"/>
      <c r="DA81" s="508"/>
      <c r="DB81" s="508"/>
      <c r="DC81" s="508"/>
      <c r="DD81" s="508"/>
      <c r="DE81" s="508"/>
      <c r="DF81" s="508"/>
      <c r="DG81" s="508"/>
      <c r="DH81" s="508"/>
      <c r="DI81" s="509"/>
      <c r="DJ81" s="267">
        <f>SUM(DJ82:DJ83)</f>
        <v>0</v>
      </c>
      <c r="DK81" s="150">
        <f>SUM(DK82:DK83)</f>
        <v>0</v>
      </c>
      <c r="DL81" s="76">
        <f>SUM(DL82:DL83)</f>
        <v>0</v>
      </c>
    </row>
    <row r="82" spans="1:120" ht="12.75" customHeight="1">
      <c r="B82" s="507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9"/>
      <c r="N82" s="368"/>
      <c r="O82" s="510" t="s">
        <v>244</v>
      </c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510"/>
      <c r="BH82" s="510"/>
      <c r="BI82" s="510"/>
      <c r="BJ82" s="510"/>
      <c r="BK82" s="510"/>
      <c r="BL82" s="510"/>
      <c r="BM82" s="510"/>
      <c r="BN82" s="510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0"/>
      <c r="BZ82" s="510"/>
      <c r="CA82" s="510"/>
      <c r="CB82" s="510"/>
      <c r="CC82" s="510"/>
      <c r="CD82" s="510"/>
      <c r="CE82" s="510"/>
      <c r="CF82" s="510"/>
      <c r="CG82" s="510"/>
      <c r="CH82" s="510"/>
      <c r="CI82" s="510"/>
      <c r="CJ82" s="510"/>
      <c r="CK82" s="510"/>
      <c r="CL82" s="510"/>
      <c r="CM82" s="510"/>
      <c r="CN82" s="510"/>
      <c r="CO82" s="510"/>
      <c r="CP82" s="510"/>
      <c r="CQ82" s="510"/>
      <c r="CR82" s="510"/>
      <c r="CS82" s="510"/>
      <c r="CT82" s="510"/>
      <c r="CU82" s="510"/>
      <c r="CV82" s="510"/>
      <c r="CW82" s="511"/>
      <c r="CX82" s="507" t="s">
        <v>63</v>
      </c>
      <c r="CY82" s="508"/>
      <c r="CZ82" s="508"/>
      <c r="DA82" s="508"/>
      <c r="DB82" s="508"/>
      <c r="DC82" s="508"/>
      <c r="DD82" s="508"/>
      <c r="DE82" s="508"/>
      <c r="DF82" s="508"/>
      <c r="DG82" s="508"/>
      <c r="DH82" s="508"/>
      <c r="DI82" s="509"/>
      <c r="DJ82" s="272"/>
      <c r="DK82" s="147"/>
      <c r="DL82" s="30"/>
    </row>
    <row r="83" spans="1:120" ht="12.75" customHeight="1">
      <c r="B83" s="507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9"/>
      <c r="N83" s="368"/>
      <c r="O83" s="510" t="s">
        <v>245</v>
      </c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0"/>
      <c r="CA83" s="510"/>
      <c r="CB83" s="510"/>
      <c r="CC83" s="510"/>
      <c r="CD83" s="510"/>
      <c r="CE83" s="510"/>
      <c r="CF83" s="510"/>
      <c r="CG83" s="510"/>
      <c r="CH83" s="510"/>
      <c r="CI83" s="510"/>
      <c r="CJ83" s="510"/>
      <c r="CK83" s="510"/>
      <c r="CL83" s="510"/>
      <c r="CM83" s="510"/>
      <c r="CN83" s="510"/>
      <c r="CO83" s="510"/>
      <c r="CP83" s="510"/>
      <c r="CQ83" s="510"/>
      <c r="CR83" s="510"/>
      <c r="CS83" s="510"/>
      <c r="CT83" s="510"/>
      <c r="CU83" s="510"/>
      <c r="CV83" s="510"/>
      <c r="CW83" s="511"/>
      <c r="CX83" s="507" t="s">
        <v>62</v>
      </c>
      <c r="CY83" s="508"/>
      <c r="CZ83" s="508"/>
      <c r="DA83" s="508"/>
      <c r="DB83" s="508"/>
      <c r="DC83" s="508"/>
      <c r="DD83" s="508"/>
      <c r="DE83" s="508"/>
      <c r="DF83" s="508"/>
      <c r="DG83" s="508"/>
      <c r="DH83" s="508"/>
      <c r="DI83" s="509"/>
      <c r="DJ83" s="251"/>
      <c r="DK83" s="251">
        <v>0</v>
      </c>
      <c r="DL83" s="30"/>
    </row>
    <row r="84" spans="1:120">
      <c r="B84" s="507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9"/>
      <c r="N84" s="368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510"/>
      <c r="BH84" s="510"/>
      <c r="BI84" s="510"/>
      <c r="BJ84" s="510"/>
      <c r="BK84" s="510"/>
      <c r="BL84" s="510"/>
      <c r="BM84" s="510"/>
      <c r="BN84" s="510"/>
      <c r="BO84" s="510"/>
      <c r="BP84" s="510"/>
      <c r="BQ84" s="510"/>
      <c r="BR84" s="510"/>
      <c r="BS84" s="510"/>
      <c r="BT84" s="510"/>
      <c r="BU84" s="510"/>
      <c r="BV84" s="510"/>
      <c r="BW84" s="510"/>
      <c r="BX84" s="510"/>
      <c r="BY84" s="510"/>
      <c r="BZ84" s="510"/>
      <c r="CA84" s="510"/>
      <c r="CB84" s="510"/>
      <c r="CC84" s="510"/>
      <c r="CD84" s="510"/>
      <c r="CE84" s="510"/>
      <c r="CF84" s="510"/>
      <c r="CG84" s="510"/>
      <c r="CH84" s="510"/>
      <c r="CI84" s="510"/>
      <c r="CJ84" s="510"/>
      <c r="CK84" s="510"/>
      <c r="CL84" s="510"/>
      <c r="CM84" s="510"/>
      <c r="CN84" s="510"/>
      <c r="CO84" s="510"/>
      <c r="CP84" s="510"/>
      <c r="CQ84" s="510"/>
      <c r="CR84" s="510"/>
      <c r="CS84" s="510"/>
      <c r="CT84" s="510"/>
      <c r="CU84" s="510"/>
      <c r="CV84" s="510"/>
      <c r="CW84" s="511"/>
      <c r="CX84" s="507"/>
      <c r="CY84" s="508"/>
      <c r="CZ84" s="508"/>
      <c r="DA84" s="508"/>
      <c r="DB84" s="508"/>
      <c r="DC84" s="508"/>
      <c r="DD84" s="508"/>
      <c r="DE84" s="508"/>
      <c r="DF84" s="508"/>
      <c r="DG84" s="508"/>
      <c r="DH84" s="508"/>
      <c r="DI84" s="509"/>
      <c r="DJ84" s="267"/>
      <c r="DK84" s="150"/>
      <c r="DL84" s="76"/>
    </row>
    <row r="85" spans="1:120" ht="12.75" customHeight="1">
      <c r="B85" s="507" t="s">
        <v>168</v>
      </c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9"/>
      <c r="N85" s="368"/>
      <c r="O85" s="510" t="s">
        <v>246</v>
      </c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/>
      <c r="BU85" s="510"/>
      <c r="BV85" s="510"/>
      <c r="BW85" s="510"/>
      <c r="BX85" s="510"/>
      <c r="BY85" s="510"/>
      <c r="BZ85" s="510"/>
      <c r="CA85" s="510"/>
      <c r="CB85" s="510"/>
      <c r="CC85" s="510"/>
      <c r="CD85" s="510"/>
      <c r="CE85" s="510"/>
      <c r="CF85" s="510"/>
      <c r="CG85" s="510"/>
      <c r="CH85" s="510"/>
      <c r="CI85" s="510"/>
      <c r="CJ85" s="510"/>
      <c r="CK85" s="510"/>
      <c r="CL85" s="510"/>
      <c r="CM85" s="510"/>
      <c r="CN85" s="510"/>
      <c r="CO85" s="510"/>
      <c r="CP85" s="510"/>
      <c r="CQ85" s="510"/>
      <c r="CR85" s="510"/>
      <c r="CS85" s="510"/>
      <c r="CT85" s="510"/>
      <c r="CU85" s="510"/>
      <c r="CV85" s="510"/>
      <c r="CW85" s="511"/>
      <c r="CX85" s="541" t="s">
        <v>15</v>
      </c>
      <c r="CY85" s="508"/>
      <c r="CZ85" s="508"/>
      <c r="DA85" s="508"/>
      <c r="DB85" s="508"/>
      <c r="DC85" s="508"/>
      <c r="DD85" s="508"/>
      <c r="DE85" s="508"/>
      <c r="DF85" s="508"/>
      <c r="DG85" s="508"/>
      <c r="DH85" s="508"/>
      <c r="DI85" s="509"/>
      <c r="DJ85" s="267">
        <f>SUM(DJ86:DJ89)</f>
        <v>1183248</v>
      </c>
      <c r="DK85" s="150">
        <f>SUM(DK86:DK89)</f>
        <v>367344</v>
      </c>
      <c r="DL85" s="76">
        <f>SUM(DL86:DL89)</f>
        <v>1030417</v>
      </c>
    </row>
    <row r="86" spans="1:120" ht="12.75" customHeight="1">
      <c r="B86" s="507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9"/>
      <c r="N86" s="368"/>
      <c r="O86" s="510" t="s">
        <v>247</v>
      </c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510"/>
      <c r="BH86" s="510"/>
      <c r="BI86" s="510"/>
      <c r="BJ86" s="510"/>
      <c r="BK86" s="510"/>
      <c r="BL86" s="510"/>
      <c r="BM86" s="510"/>
      <c r="BN86" s="510"/>
      <c r="BO86" s="510"/>
      <c r="BP86" s="510"/>
      <c r="BQ86" s="510"/>
      <c r="BR86" s="510"/>
      <c r="BS86" s="510"/>
      <c r="BT86" s="510"/>
      <c r="BU86" s="510"/>
      <c r="BV86" s="510"/>
      <c r="BW86" s="510"/>
      <c r="BX86" s="510"/>
      <c r="BY86" s="510"/>
      <c r="BZ86" s="510"/>
      <c r="CA86" s="510"/>
      <c r="CB86" s="510"/>
      <c r="CC86" s="510"/>
      <c r="CD86" s="510"/>
      <c r="CE86" s="510"/>
      <c r="CF86" s="510"/>
      <c r="CG86" s="510"/>
      <c r="CH86" s="510"/>
      <c r="CI86" s="510"/>
      <c r="CJ86" s="510"/>
      <c r="CK86" s="510"/>
      <c r="CL86" s="510"/>
      <c r="CM86" s="510"/>
      <c r="CN86" s="510"/>
      <c r="CO86" s="510"/>
      <c r="CP86" s="510"/>
      <c r="CQ86" s="510"/>
      <c r="CR86" s="510"/>
      <c r="CS86" s="510"/>
      <c r="CT86" s="510"/>
      <c r="CU86" s="510"/>
      <c r="CV86" s="510"/>
      <c r="CW86" s="511"/>
      <c r="CX86" s="541" t="s">
        <v>61</v>
      </c>
      <c r="CY86" s="508"/>
      <c r="CZ86" s="508"/>
      <c r="DA86" s="508"/>
      <c r="DB86" s="508"/>
      <c r="DC86" s="508"/>
      <c r="DD86" s="508"/>
      <c r="DE86" s="508"/>
      <c r="DF86" s="508"/>
      <c r="DG86" s="508"/>
      <c r="DH86" s="508"/>
      <c r="DI86" s="509"/>
      <c r="DJ86" s="251"/>
      <c r="DK86" s="147">
        <v>0</v>
      </c>
      <c r="DL86" s="30">
        <v>335</v>
      </c>
    </row>
    <row r="87" spans="1:120" ht="12.75" customHeight="1">
      <c r="B87" s="507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9"/>
      <c r="N87" s="368"/>
      <c r="O87" s="510" t="s">
        <v>248</v>
      </c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0"/>
      <c r="BJ87" s="510"/>
      <c r="BK87" s="510"/>
      <c r="BL87" s="510"/>
      <c r="BM87" s="510"/>
      <c r="BN87" s="510"/>
      <c r="BO87" s="510"/>
      <c r="BP87" s="510"/>
      <c r="BQ87" s="510"/>
      <c r="BR87" s="510"/>
      <c r="BS87" s="510"/>
      <c r="BT87" s="510"/>
      <c r="BU87" s="510"/>
      <c r="BV87" s="510"/>
      <c r="BW87" s="510"/>
      <c r="BX87" s="510"/>
      <c r="BY87" s="510"/>
      <c r="BZ87" s="510"/>
      <c r="CA87" s="510"/>
      <c r="CB87" s="510"/>
      <c r="CC87" s="510"/>
      <c r="CD87" s="510"/>
      <c r="CE87" s="510"/>
      <c r="CF87" s="510"/>
      <c r="CG87" s="510"/>
      <c r="CH87" s="510"/>
      <c r="CI87" s="510"/>
      <c r="CJ87" s="510"/>
      <c r="CK87" s="510"/>
      <c r="CL87" s="510"/>
      <c r="CM87" s="510"/>
      <c r="CN87" s="510"/>
      <c r="CO87" s="510"/>
      <c r="CP87" s="510"/>
      <c r="CQ87" s="510"/>
      <c r="CR87" s="510"/>
      <c r="CS87" s="510"/>
      <c r="CT87" s="510"/>
      <c r="CU87" s="510"/>
      <c r="CV87" s="510"/>
      <c r="CW87" s="511"/>
      <c r="CX87" s="541" t="s">
        <v>60</v>
      </c>
      <c r="CY87" s="508"/>
      <c r="CZ87" s="508"/>
      <c r="DA87" s="508"/>
      <c r="DB87" s="508"/>
      <c r="DC87" s="508"/>
      <c r="DD87" s="508"/>
      <c r="DE87" s="508"/>
      <c r="DF87" s="508"/>
      <c r="DG87" s="508"/>
      <c r="DH87" s="508"/>
      <c r="DI87" s="509"/>
      <c r="DJ87" s="251">
        <v>471466</v>
      </c>
      <c r="DK87" s="147">
        <v>343147</v>
      </c>
      <c r="DL87" s="30">
        <v>1002718</v>
      </c>
    </row>
    <row r="88" spans="1:120" ht="12.75" customHeight="1">
      <c r="B88" s="541"/>
      <c r="C88" s="508"/>
      <c r="D88" s="508"/>
      <c r="E88" s="508"/>
      <c r="F88" s="508"/>
      <c r="G88" s="508"/>
      <c r="H88" s="508"/>
      <c r="I88" s="508"/>
      <c r="J88" s="508"/>
      <c r="K88" s="508"/>
      <c r="L88" s="508"/>
      <c r="M88" s="509"/>
      <c r="N88" s="368"/>
      <c r="O88" s="510" t="s">
        <v>249</v>
      </c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/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0"/>
      <c r="BG88" s="510"/>
      <c r="BH88" s="510"/>
      <c r="BI88" s="510"/>
      <c r="BJ88" s="510"/>
      <c r="BK88" s="510"/>
      <c r="BL88" s="510"/>
      <c r="BM88" s="510"/>
      <c r="BN88" s="510"/>
      <c r="BO88" s="510"/>
      <c r="BP88" s="510"/>
      <c r="BQ88" s="510"/>
      <c r="BR88" s="510"/>
      <c r="BS88" s="510"/>
      <c r="BT88" s="510"/>
      <c r="BU88" s="510"/>
      <c r="BV88" s="510"/>
      <c r="BW88" s="510"/>
      <c r="BX88" s="510"/>
      <c r="BY88" s="510"/>
      <c r="BZ88" s="510"/>
      <c r="CA88" s="510"/>
      <c r="CB88" s="510"/>
      <c r="CC88" s="510"/>
      <c r="CD88" s="510"/>
      <c r="CE88" s="510"/>
      <c r="CF88" s="510"/>
      <c r="CG88" s="510"/>
      <c r="CH88" s="510"/>
      <c r="CI88" s="510"/>
      <c r="CJ88" s="510"/>
      <c r="CK88" s="510"/>
      <c r="CL88" s="510"/>
      <c r="CM88" s="510"/>
      <c r="CN88" s="510"/>
      <c r="CO88" s="510"/>
      <c r="CP88" s="510"/>
      <c r="CQ88" s="510"/>
      <c r="CR88" s="510"/>
      <c r="CS88" s="510"/>
      <c r="CT88" s="510"/>
      <c r="CU88" s="510"/>
      <c r="CV88" s="510"/>
      <c r="CW88" s="511"/>
      <c r="CX88" s="541" t="s">
        <v>59</v>
      </c>
      <c r="CY88" s="508"/>
      <c r="CZ88" s="508"/>
      <c r="DA88" s="508"/>
      <c r="DB88" s="508"/>
      <c r="DC88" s="508"/>
      <c r="DD88" s="508"/>
      <c r="DE88" s="508"/>
      <c r="DF88" s="508"/>
      <c r="DG88" s="508"/>
      <c r="DH88" s="508"/>
      <c r="DI88" s="509"/>
      <c r="DJ88" s="251"/>
      <c r="DK88" s="147"/>
      <c r="DL88" s="30"/>
    </row>
    <row r="89" spans="1:120" ht="12.75" customHeight="1">
      <c r="B89" s="541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9"/>
      <c r="N89" s="363"/>
      <c r="O89" s="510" t="s">
        <v>250</v>
      </c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/>
      <c r="AN89" s="510"/>
      <c r="AO89" s="510"/>
      <c r="AP89" s="510"/>
      <c r="AQ89" s="510"/>
      <c r="AR89" s="510"/>
      <c r="AS89" s="510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0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0"/>
      <c r="BU89" s="510"/>
      <c r="BV89" s="510"/>
      <c r="BW89" s="510"/>
      <c r="BX89" s="510"/>
      <c r="BY89" s="510"/>
      <c r="BZ89" s="510"/>
      <c r="CA89" s="510"/>
      <c r="CB89" s="510"/>
      <c r="CC89" s="510"/>
      <c r="CD89" s="510"/>
      <c r="CE89" s="510"/>
      <c r="CF89" s="510"/>
      <c r="CG89" s="510"/>
      <c r="CH89" s="510"/>
      <c r="CI89" s="510"/>
      <c r="CJ89" s="510"/>
      <c r="CK89" s="510"/>
      <c r="CL89" s="510"/>
      <c r="CM89" s="510"/>
      <c r="CN89" s="510"/>
      <c r="CO89" s="510"/>
      <c r="CP89" s="510"/>
      <c r="CQ89" s="510"/>
      <c r="CR89" s="510"/>
      <c r="CS89" s="510"/>
      <c r="CT89" s="510"/>
      <c r="CU89" s="510"/>
      <c r="CV89" s="510"/>
      <c r="CW89" s="511"/>
      <c r="CX89" s="541" t="s">
        <v>58</v>
      </c>
      <c r="CY89" s="508"/>
      <c r="CZ89" s="508"/>
      <c r="DA89" s="508"/>
      <c r="DB89" s="508"/>
      <c r="DC89" s="508"/>
      <c r="DD89" s="508"/>
      <c r="DE89" s="508"/>
      <c r="DF89" s="508"/>
      <c r="DG89" s="508"/>
      <c r="DH89" s="508"/>
      <c r="DI89" s="509"/>
      <c r="DJ89" s="251">
        <v>711782</v>
      </c>
      <c r="DK89" s="147">
        <v>24197</v>
      </c>
      <c r="DL89" s="30">
        <v>27364</v>
      </c>
    </row>
    <row r="90" spans="1:120">
      <c r="B90" s="507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9"/>
      <c r="N90" s="368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10"/>
      <c r="CD90" s="510"/>
      <c r="CE90" s="510"/>
      <c r="CF90" s="510"/>
      <c r="CG90" s="510"/>
      <c r="CH90" s="510"/>
      <c r="CI90" s="510"/>
      <c r="CJ90" s="510"/>
      <c r="CK90" s="510"/>
      <c r="CL90" s="510"/>
      <c r="CM90" s="510"/>
      <c r="CN90" s="510"/>
      <c r="CO90" s="510"/>
      <c r="CP90" s="510"/>
      <c r="CQ90" s="510"/>
      <c r="CR90" s="510"/>
      <c r="CS90" s="510"/>
      <c r="CT90" s="510"/>
      <c r="CU90" s="510"/>
      <c r="CV90" s="510"/>
      <c r="CW90" s="511"/>
      <c r="CX90" s="507"/>
      <c r="CY90" s="508"/>
      <c r="CZ90" s="508"/>
      <c r="DA90" s="508"/>
      <c r="DB90" s="508"/>
      <c r="DC90" s="508"/>
      <c r="DD90" s="508"/>
      <c r="DE90" s="508"/>
      <c r="DF90" s="508"/>
      <c r="DG90" s="508"/>
      <c r="DH90" s="508"/>
      <c r="DI90" s="509"/>
      <c r="DJ90" s="267"/>
      <c r="DK90" s="150"/>
      <c r="DL90" s="76"/>
    </row>
    <row r="91" spans="1:120" s="69" customFormat="1" ht="14.25" customHeight="1" thickBot="1">
      <c r="A91" s="68"/>
      <c r="B91" s="542"/>
      <c r="C91" s="526"/>
      <c r="D91" s="526"/>
      <c r="E91" s="526"/>
      <c r="F91" s="526"/>
      <c r="G91" s="526"/>
      <c r="H91" s="526"/>
      <c r="I91" s="526"/>
      <c r="J91" s="526"/>
      <c r="K91" s="526"/>
      <c r="L91" s="526"/>
      <c r="M91" s="527"/>
      <c r="N91" s="367"/>
      <c r="O91" s="528" t="s">
        <v>251</v>
      </c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8"/>
      <c r="AM91" s="528"/>
      <c r="AN91" s="528"/>
      <c r="AO91" s="528"/>
      <c r="AP91" s="528"/>
      <c r="AQ91" s="528"/>
      <c r="AR91" s="528"/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28"/>
      <c r="BV91" s="528"/>
      <c r="BW91" s="528"/>
      <c r="BX91" s="528"/>
      <c r="BY91" s="528"/>
      <c r="BZ91" s="528"/>
      <c r="CA91" s="528"/>
      <c r="CB91" s="528"/>
      <c r="CC91" s="528"/>
      <c r="CD91" s="528"/>
      <c r="CE91" s="528"/>
      <c r="CF91" s="528"/>
      <c r="CG91" s="528"/>
      <c r="CH91" s="528"/>
      <c r="CI91" s="528"/>
      <c r="CJ91" s="528"/>
      <c r="CK91" s="528"/>
      <c r="CL91" s="528"/>
      <c r="CM91" s="528"/>
      <c r="CN91" s="528"/>
      <c r="CO91" s="528"/>
      <c r="CP91" s="528"/>
      <c r="CQ91" s="528"/>
      <c r="CR91" s="528"/>
      <c r="CS91" s="528"/>
      <c r="CT91" s="528"/>
      <c r="CU91" s="528"/>
      <c r="CV91" s="528"/>
      <c r="CW91" s="529"/>
      <c r="CX91" s="542" t="s">
        <v>14</v>
      </c>
      <c r="CY91" s="526"/>
      <c r="CZ91" s="526"/>
      <c r="DA91" s="526"/>
      <c r="DB91" s="526"/>
      <c r="DC91" s="526"/>
      <c r="DD91" s="526"/>
      <c r="DE91" s="526"/>
      <c r="DF91" s="526"/>
      <c r="DG91" s="526"/>
      <c r="DH91" s="526"/>
      <c r="DI91" s="527"/>
      <c r="DJ91" s="273">
        <v>60853</v>
      </c>
      <c r="DK91" s="164">
        <v>374656</v>
      </c>
      <c r="DL91" s="41">
        <v>410405</v>
      </c>
    </row>
    <row r="92" spans="1:120" ht="13.5" thickBot="1">
      <c r="A92" s="22" t="s">
        <v>106</v>
      </c>
      <c r="B92" s="546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1"/>
      <c r="N92" s="365"/>
      <c r="O92" s="547" t="s">
        <v>252</v>
      </c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547"/>
      <c r="AL92" s="547"/>
      <c r="AM92" s="547"/>
      <c r="AN92" s="547"/>
      <c r="AO92" s="547"/>
      <c r="AP92" s="547"/>
      <c r="AQ92" s="547"/>
      <c r="AR92" s="547"/>
      <c r="AS92" s="547"/>
      <c r="AT92" s="547"/>
      <c r="AU92" s="547"/>
      <c r="AV92" s="547"/>
      <c r="AW92" s="547"/>
      <c r="AX92" s="547"/>
      <c r="AY92" s="547"/>
      <c r="AZ92" s="547"/>
      <c r="BA92" s="547"/>
      <c r="BB92" s="547"/>
      <c r="BC92" s="547"/>
      <c r="BD92" s="547"/>
      <c r="BE92" s="547"/>
      <c r="BF92" s="547"/>
      <c r="BG92" s="547"/>
      <c r="BH92" s="547"/>
      <c r="BI92" s="547"/>
      <c r="BJ92" s="547"/>
      <c r="BK92" s="547"/>
      <c r="BL92" s="547"/>
      <c r="BM92" s="547"/>
      <c r="BN92" s="547"/>
      <c r="BO92" s="547"/>
      <c r="BP92" s="547"/>
      <c r="BQ92" s="547"/>
      <c r="BR92" s="547"/>
      <c r="BS92" s="547"/>
      <c r="BT92" s="547"/>
      <c r="BU92" s="547"/>
      <c r="BV92" s="547"/>
      <c r="BW92" s="547"/>
      <c r="BX92" s="547"/>
      <c r="BY92" s="547"/>
      <c r="BZ92" s="547"/>
      <c r="CA92" s="547"/>
      <c r="CB92" s="547"/>
      <c r="CC92" s="547"/>
      <c r="CD92" s="547"/>
      <c r="CE92" s="547"/>
      <c r="CF92" s="547"/>
      <c r="CG92" s="547"/>
      <c r="CH92" s="547"/>
      <c r="CI92" s="547"/>
      <c r="CJ92" s="547"/>
      <c r="CK92" s="547"/>
      <c r="CL92" s="547"/>
      <c r="CM92" s="547"/>
      <c r="CN92" s="547"/>
      <c r="CO92" s="547"/>
      <c r="CP92" s="547"/>
      <c r="CQ92" s="547"/>
      <c r="CR92" s="547"/>
      <c r="CS92" s="547"/>
      <c r="CT92" s="547"/>
      <c r="CU92" s="547"/>
      <c r="CV92" s="547"/>
      <c r="CW92" s="548"/>
      <c r="CX92" s="519" t="s">
        <v>57</v>
      </c>
      <c r="CY92" s="520"/>
      <c r="CZ92" s="520"/>
      <c r="DA92" s="520"/>
      <c r="DB92" s="520"/>
      <c r="DC92" s="520"/>
      <c r="DD92" s="520"/>
      <c r="DE92" s="520"/>
      <c r="DF92" s="520"/>
      <c r="DG92" s="520"/>
      <c r="DH92" s="520"/>
      <c r="DI92" s="521"/>
      <c r="DJ92" s="274">
        <f>DJ56+DJ63+DJ65+DJ81+DJ85+DJ91</f>
        <v>20518734</v>
      </c>
      <c r="DK92" s="165">
        <f>DK56+DK63+DK65+DK81+DK85+DK91</f>
        <v>19219037</v>
      </c>
      <c r="DL92" s="166">
        <f>DL56+DL63+DL65+DL81+DL85+DL91</f>
        <v>16458501</v>
      </c>
    </row>
    <row r="93" spans="1:120" s="40" customFormat="1" ht="13.5" thickBot="1">
      <c r="A93" s="24"/>
      <c r="B93" s="366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3"/>
      <c r="N93" s="19"/>
      <c r="O93" s="543" t="s">
        <v>253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543"/>
      <c r="AW93" s="543"/>
      <c r="AX93" s="543"/>
      <c r="AY93" s="543"/>
      <c r="AZ93" s="543"/>
      <c r="BA93" s="543"/>
      <c r="BB93" s="543"/>
      <c r="BC93" s="543"/>
      <c r="BD93" s="543"/>
      <c r="BE93" s="543"/>
      <c r="BF93" s="543"/>
      <c r="BG93" s="543"/>
      <c r="BH93" s="543"/>
      <c r="BI93" s="543"/>
      <c r="BJ93" s="543"/>
      <c r="BK93" s="543"/>
      <c r="BL93" s="543"/>
      <c r="BM93" s="543"/>
      <c r="BN93" s="543"/>
      <c r="BO93" s="543"/>
      <c r="BP93" s="543"/>
      <c r="BQ93" s="543"/>
      <c r="BR93" s="543"/>
      <c r="BS93" s="543"/>
      <c r="BT93" s="543"/>
      <c r="BU93" s="543"/>
      <c r="BV93" s="543"/>
      <c r="BW93" s="543"/>
      <c r="BX93" s="543"/>
      <c r="BY93" s="543"/>
      <c r="BZ93" s="543"/>
      <c r="CA93" s="543"/>
      <c r="CB93" s="543"/>
      <c r="CC93" s="543"/>
      <c r="CD93" s="543"/>
      <c r="CE93" s="543"/>
      <c r="CF93" s="543"/>
      <c r="CG93" s="543"/>
      <c r="CH93" s="543"/>
      <c r="CI93" s="543"/>
      <c r="CJ93" s="543"/>
      <c r="CK93" s="543"/>
      <c r="CL93" s="543"/>
      <c r="CM93" s="543"/>
      <c r="CN93" s="543"/>
      <c r="CO93" s="543"/>
      <c r="CP93" s="543"/>
      <c r="CQ93" s="543"/>
      <c r="CR93" s="543"/>
      <c r="CS93" s="543"/>
      <c r="CT93" s="543"/>
      <c r="CU93" s="543"/>
      <c r="CV93" s="543"/>
      <c r="CW93" s="544"/>
      <c r="CX93" s="545" t="s">
        <v>56</v>
      </c>
      <c r="CY93" s="520"/>
      <c r="CZ93" s="520"/>
      <c r="DA93" s="520"/>
      <c r="DB93" s="520"/>
      <c r="DC93" s="520"/>
      <c r="DD93" s="520"/>
      <c r="DE93" s="520"/>
      <c r="DF93" s="520"/>
      <c r="DG93" s="520"/>
      <c r="DH93" s="520"/>
      <c r="DI93" s="521"/>
      <c r="DJ93" s="274">
        <f>DJ54+DJ92</f>
        <v>112385765</v>
      </c>
      <c r="DK93" s="167">
        <f>DK54+DK92</f>
        <v>111392038</v>
      </c>
      <c r="DL93" s="166">
        <f>DL54+DL92</f>
        <v>104988088</v>
      </c>
    </row>
    <row r="94" spans="1:120" s="40" customFormat="1" ht="6" customHeight="1" thickBot="1">
      <c r="A94" s="24"/>
      <c r="B94" s="398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377"/>
      <c r="DK94" s="168"/>
      <c r="DL94" s="399"/>
      <c r="DM94" s="75"/>
      <c r="DN94" s="75"/>
      <c r="DO94" s="75"/>
      <c r="DP94" s="75"/>
    </row>
    <row r="95" spans="1:120" ht="20.100000000000001" customHeight="1">
      <c r="B95" s="466" t="s">
        <v>196</v>
      </c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8"/>
      <c r="N95" s="475" t="s">
        <v>197</v>
      </c>
      <c r="O95" s="552"/>
      <c r="P95" s="552"/>
      <c r="Q95" s="552"/>
      <c r="R95" s="552"/>
      <c r="S95" s="552"/>
      <c r="T95" s="552"/>
      <c r="U95" s="552"/>
      <c r="V95" s="552"/>
      <c r="W95" s="552"/>
      <c r="X95" s="552"/>
      <c r="Y95" s="552"/>
      <c r="Z95" s="552"/>
      <c r="AA95" s="552"/>
      <c r="AB95" s="552"/>
      <c r="AC95" s="552"/>
      <c r="AD95" s="552"/>
      <c r="AE95" s="552"/>
      <c r="AF95" s="552"/>
      <c r="AG95" s="552"/>
      <c r="AH95" s="552"/>
      <c r="AI95" s="552"/>
      <c r="AJ95" s="552"/>
      <c r="AK95" s="552"/>
      <c r="AL95" s="552"/>
      <c r="AM95" s="552"/>
      <c r="AN95" s="552"/>
      <c r="AO95" s="552"/>
      <c r="AP95" s="552"/>
      <c r="AQ95" s="552"/>
      <c r="AR95" s="552"/>
      <c r="AS95" s="552"/>
      <c r="AT95" s="552"/>
      <c r="AU95" s="552"/>
      <c r="AV95" s="552"/>
      <c r="AW95" s="552"/>
      <c r="AX95" s="552"/>
      <c r="AY95" s="552"/>
      <c r="AZ95" s="552"/>
      <c r="BA95" s="552"/>
      <c r="BB95" s="552"/>
      <c r="BC95" s="552"/>
      <c r="BD95" s="552"/>
      <c r="BE95" s="552"/>
      <c r="BF95" s="552"/>
      <c r="BG95" s="552"/>
      <c r="BH95" s="552"/>
      <c r="BI95" s="552"/>
      <c r="BJ95" s="552"/>
      <c r="BK95" s="552"/>
      <c r="BL95" s="552"/>
      <c r="BM95" s="552"/>
      <c r="BN95" s="552"/>
      <c r="BO95" s="552"/>
      <c r="BP95" s="552"/>
      <c r="BQ95" s="552"/>
      <c r="BR95" s="552"/>
      <c r="BS95" s="552"/>
      <c r="BT95" s="552"/>
      <c r="BU95" s="552"/>
      <c r="BV95" s="552"/>
      <c r="BW95" s="552"/>
      <c r="BX95" s="552"/>
      <c r="BY95" s="552"/>
      <c r="BZ95" s="552"/>
      <c r="CA95" s="552"/>
      <c r="CB95" s="552"/>
      <c r="CC95" s="552"/>
      <c r="CD95" s="552"/>
      <c r="CE95" s="552"/>
      <c r="CF95" s="552"/>
      <c r="CG95" s="552"/>
      <c r="CH95" s="552"/>
      <c r="CI95" s="552"/>
      <c r="CJ95" s="552"/>
      <c r="CK95" s="552"/>
      <c r="CL95" s="552"/>
      <c r="CM95" s="552"/>
      <c r="CN95" s="552"/>
      <c r="CO95" s="552"/>
      <c r="CP95" s="552"/>
      <c r="CQ95" s="552"/>
      <c r="CR95" s="552"/>
      <c r="CS95" s="552"/>
      <c r="CT95" s="552"/>
      <c r="CU95" s="552"/>
      <c r="CV95" s="552"/>
      <c r="CW95" s="553"/>
      <c r="CX95" s="466" t="s">
        <v>193</v>
      </c>
      <c r="CY95" s="484"/>
      <c r="CZ95" s="484"/>
      <c r="DA95" s="484"/>
      <c r="DB95" s="484"/>
      <c r="DC95" s="484"/>
      <c r="DD95" s="484"/>
      <c r="DE95" s="484"/>
      <c r="DF95" s="484"/>
      <c r="DG95" s="484"/>
      <c r="DH95" s="484"/>
      <c r="DI95" s="485"/>
      <c r="DJ95" s="378" t="s">
        <v>195</v>
      </c>
      <c r="DK95" s="169" t="s">
        <v>194</v>
      </c>
      <c r="DL95" s="400" t="s">
        <v>194</v>
      </c>
    </row>
    <row r="96" spans="1:120">
      <c r="B96" s="469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1"/>
      <c r="N96" s="554"/>
      <c r="O96" s="555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5"/>
      <c r="AA96" s="555"/>
      <c r="AB96" s="555"/>
      <c r="AC96" s="555"/>
      <c r="AD96" s="555"/>
      <c r="AE96" s="555"/>
      <c r="AF96" s="555"/>
      <c r="AG96" s="555"/>
      <c r="AH96" s="555"/>
      <c r="AI96" s="555"/>
      <c r="AJ96" s="555"/>
      <c r="AK96" s="555"/>
      <c r="AL96" s="555"/>
      <c r="AM96" s="555"/>
      <c r="AN96" s="555"/>
      <c r="AO96" s="555"/>
      <c r="AP96" s="555"/>
      <c r="AQ96" s="555"/>
      <c r="AR96" s="555"/>
      <c r="AS96" s="555"/>
      <c r="AT96" s="555"/>
      <c r="AU96" s="555"/>
      <c r="AV96" s="555"/>
      <c r="AW96" s="555"/>
      <c r="AX96" s="555"/>
      <c r="AY96" s="555"/>
      <c r="AZ96" s="555"/>
      <c r="BA96" s="555"/>
      <c r="BB96" s="555"/>
      <c r="BC96" s="555"/>
      <c r="BD96" s="555"/>
      <c r="BE96" s="555"/>
      <c r="BF96" s="555"/>
      <c r="BG96" s="555"/>
      <c r="BH96" s="555"/>
      <c r="BI96" s="555"/>
      <c r="BJ96" s="555"/>
      <c r="BK96" s="555"/>
      <c r="BL96" s="555"/>
      <c r="BM96" s="555"/>
      <c r="BN96" s="555"/>
      <c r="BO96" s="555"/>
      <c r="BP96" s="555"/>
      <c r="BQ96" s="555"/>
      <c r="BR96" s="555"/>
      <c r="BS96" s="555"/>
      <c r="BT96" s="555"/>
      <c r="BU96" s="555"/>
      <c r="BV96" s="555"/>
      <c r="BW96" s="555"/>
      <c r="BX96" s="555"/>
      <c r="BY96" s="555"/>
      <c r="BZ96" s="555"/>
      <c r="CA96" s="555"/>
      <c r="CB96" s="555"/>
      <c r="CC96" s="555"/>
      <c r="CD96" s="555"/>
      <c r="CE96" s="555"/>
      <c r="CF96" s="555"/>
      <c r="CG96" s="555"/>
      <c r="CH96" s="555"/>
      <c r="CI96" s="555"/>
      <c r="CJ96" s="555"/>
      <c r="CK96" s="555"/>
      <c r="CL96" s="555"/>
      <c r="CM96" s="555"/>
      <c r="CN96" s="555"/>
      <c r="CO96" s="555"/>
      <c r="CP96" s="555"/>
      <c r="CQ96" s="555"/>
      <c r="CR96" s="555"/>
      <c r="CS96" s="555"/>
      <c r="CT96" s="555"/>
      <c r="CU96" s="555"/>
      <c r="CV96" s="555"/>
      <c r="CW96" s="556"/>
      <c r="CX96" s="486"/>
      <c r="CY96" s="487"/>
      <c r="CZ96" s="487"/>
      <c r="DA96" s="487"/>
      <c r="DB96" s="487"/>
      <c r="DC96" s="487"/>
      <c r="DD96" s="487"/>
      <c r="DE96" s="487"/>
      <c r="DF96" s="487"/>
      <c r="DG96" s="487"/>
      <c r="DH96" s="487"/>
      <c r="DI96" s="488"/>
      <c r="DJ96" s="379">
        <v>2015</v>
      </c>
      <c r="DK96" s="170">
        <v>2014</v>
      </c>
      <c r="DL96" s="171">
        <v>2013</v>
      </c>
    </row>
    <row r="97" spans="1:116" ht="13.5" thickBot="1">
      <c r="B97" s="472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4"/>
      <c r="N97" s="557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  <c r="AB97" s="558"/>
      <c r="AC97" s="558"/>
      <c r="AD97" s="558"/>
      <c r="AE97" s="558"/>
      <c r="AF97" s="558"/>
      <c r="AG97" s="558"/>
      <c r="AH97" s="558"/>
      <c r="AI97" s="558"/>
      <c r="AJ97" s="558"/>
      <c r="AK97" s="558"/>
      <c r="AL97" s="558"/>
      <c r="AM97" s="558"/>
      <c r="AN97" s="558"/>
      <c r="AO97" s="558"/>
      <c r="AP97" s="558"/>
      <c r="AQ97" s="558"/>
      <c r="AR97" s="558"/>
      <c r="AS97" s="558"/>
      <c r="AT97" s="558"/>
      <c r="AU97" s="558"/>
      <c r="AV97" s="558"/>
      <c r="AW97" s="558"/>
      <c r="AX97" s="558"/>
      <c r="AY97" s="558"/>
      <c r="AZ97" s="558"/>
      <c r="BA97" s="558"/>
      <c r="BB97" s="558"/>
      <c r="BC97" s="558"/>
      <c r="BD97" s="558"/>
      <c r="BE97" s="558"/>
      <c r="BF97" s="558"/>
      <c r="BG97" s="558"/>
      <c r="BH97" s="558"/>
      <c r="BI97" s="558"/>
      <c r="BJ97" s="558"/>
      <c r="BK97" s="558"/>
      <c r="BL97" s="558"/>
      <c r="BM97" s="558"/>
      <c r="BN97" s="558"/>
      <c r="BO97" s="558"/>
      <c r="BP97" s="558"/>
      <c r="BQ97" s="558"/>
      <c r="BR97" s="558"/>
      <c r="BS97" s="558"/>
      <c r="BT97" s="558"/>
      <c r="BU97" s="558"/>
      <c r="BV97" s="558"/>
      <c r="BW97" s="558"/>
      <c r="BX97" s="558"/>
      <c r="BY97" s="558"/>
      <c r="BZ97" s="558"/>
      <c r="CA97" s="558"/>
      <c r="CB97" s="558"/>
      <c r="CC97" s="558"/>
      <c r="CD97" s="558"/>
      <c r="CE97" s="558"/>
      <c r="CF97" s="558"/>
      <c r="CG97" s="558"/>
      <c r="CH97" s="558"/>
      <c r="CI97" s="558"/>
      <c r="CJ97" s="558"/>
      <c r="CK97" s="558"/>
      <c r="CL97" s="558"/>
      <c r="CM97" s="558"/>
      <c r="CN97" s="558"/>
      <c r="CO97" s="558"/>
      <c r="CP97" s="558"/>
      <c r="CQ97" s="558"/>
      <c r="CR97" s="558"/>
      <c r="CS97" s="558"/>
      <c r="CT97" s="558"/>
      <c r="CU97" s="558"/>
      <c r="CV97" s="558"/>
      <c r="CW97" s="559"/>
      <c r="CX97" s="489"/>
      <c r="CY97" s="490"/>
      <c r="CZ97" s="490"/>
      <c r="DA97" s="490"/>
      <c r="DB97" s="490"/>
      <c r="DC97" s="490"/>
      <c r="DD97" s="490"/>
      <c r="DE97" s="490"/>
      <c r="DF97" s="490"/>
      <c r="DG97" s="490"/>
      <c r="DH97" s="490"/>
      <c r="DI97" s="491"/>
      <c r="DJ97" s="380" t="s">
        <v>3</v>
      </c>
      <c r="DK97" s="172" t="s">
        <v>4</v>
      </c>
      <c r="DL97" s="173" t="s">
        <v>5</v>
      </c>
    </row>
    <row r="98" spans="1:116" ht="15" customHeight="1">
      <c r="B98" s="550"/>
      <c r="C98" s="484"/>
      <c r="D98" s="484"/>
      <c r="E98" s="484"/>
      <c r="F98" s="484"/>
      <c r="G98" s="484"/>
      <c r="H98" s="484"/>
      <c r="I98" s="484"/>
      <c r="J98" s="484"/>
      <c r="K98" s="484"/>
      <c r="L98" s="484"/>
      <c r="M98" s="485"/>
      <c r="N98" s="501" t="s">
        <v>254</v>
      </c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/>
      <c r="BP98" s="502"/>
      <c r="BQ98" s="502"/>
      <c r="BR98" s="502"/>
      <c r="BS98" s="502"/>
      <c r="BT98" s="502"/>
      <c r="BU98" s="502"/>
      <c r="BV98" s="502"/>
      <c r="BW98" s="502"/>
      <c r="BX98" s="502"/>
      <c r="BY98" s="502"/>
      <c r="BZ98" s="502"/>
      <c r="CA98" s="502"/>
      <c r="CB98" s="502"/>
      <c r="CC98" s="502"/>
      <c r="CD98" s="502"/>
      <c r="CE98" s="502"/>
      <c r="CF98" s="502"/>
      <c r="CG98" s="502"/>
      <c r="CH98" s="502"/>
      <c r="CI98" s="502"/>
      <c r="CJ98" s="502"/>
      <c r="CK98" s="502"/>
      <c r="CL98" s="502"/>
      <c r="CM98" s="502"/>
      <c r="CN98" s="502"/>
      <c r="CO98" s="502"/>
      <c r="CP98" s="502"/>
      <c r="CQ98" s="502"/>
      <c r="CR98" s="502"/>
      <c r="CS98" s="502"/>
      <c r="CT98" s="502"/>
      <c r="CU98" s="502"/>
      <c r="CV98" s="502"/>
      <c r="CW98" s="503"/>
      <c r="CX98" s="551" t="s">
        <v>55</v>
      </c>
      <c r="CY98" s="484"/>
      <c r="CZ98" s="484"/>
      <c r="DA98" s="484"/>
      <c r="DB98" s="484"/>
      <c r="DC98" s="484"/>
      <c r="DD98" s="484"/>
      <c r="DE98" s="484"/>
      <c r="DF98" s="484"/>
      <c r="DG98" s="484"/>
      <c r="DH98" s="484"/>
      <c r="DI98" s="485"/>
      <c r="DJ98" s="381"/>
      <c r="DK98" s="77"/>
      <c r="DL98" s="71"/>
    </row>
    <row r="99" spans="1:116" ht="14.25" customHeight="1">
      <c r="A99" s="22" t="s">
        <v>105</v>
      </c>
      <c r="B99" s="549"/>
      <c r="C99" s="487"/>
      <c r="D99" s="487"/>
      <c r="E99" s="487"/>
      <c r="F99" s="487"/>
      <c r="G99" s="487"/>
      <c r="H99" s="487"/>
      <c r="I99" s="487"/>
      <c r="J99" s="487"/>
      <c r="K99" s="487"/>
      <c r="L99" s="487"/>
      <c r="M99" s="488"/>
      <c r="N99" s="496" t="s">
        <v>255</v>
      </c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/>
      <c r="AV99" s="497"/>
      <c r="AW99" s="497"/>
      <c r="AX99" s="497"/>
      <c r="AY99" s="497"/>
      <c r="AZ99" s="497"/>
      <c r="BA99" s="497"/>
      <c r="BB99" s="497"/>
      <c r="BC99" s="497"/>
      <c r="BD99" s="497"/>
      <c r="BE99" s="497"/>
      <c r="BF99" s="497"/>
      <c r="BG99" s="497"/>
      <c r="BH99" s="497"/>
      <c r="BI99" s="497"/>
      <c r="BJ99" s="497"/>
      <c r="BK99" s="497"/>
      <c r="BL99" s="497"/>
      <c r="BM99" s="497"/>
      <c r="BN99" s="497"/>
      <c r="BO99" s="497"/>
      <c r="BP99" s="497"/>
      <c r="BQ99" s="497"/>
      <c r="BR99" s="497"/>
      <c r="BS99" s="497"/>
      <c r="BT99" s="497"/>
      <c r="BU99" s="497"/>
      <c r="BV99" s="497"/>
      <c r="BW99" s="497"/>
      <c r="BX99" s="497"/>
      <c r="BY99" s="497"/>
      <c r="BZ99" s="497"/>
      <c r="CA99" s="497"/>
      <c r="CB99" s="497"/>
      <c r="CC99" s="497"/>
      <c r="CD99" s="497"/>
      <c r="CE99" s="497"/>
      <c r="CF99" s="497"/>
      <c r="CG99" s="497"/>
      <c r="CH99" s="497"/>
      <c r="CI99" s="497"/>
      <c r="CJ99" s="497"/>
      <c r="CK99" s="497"/>
      <c r="CL99" s="497"/>
      <c r="CM99" s="497"/>
      <c r="CN99" s="497"/>
      <c r="CO99" s="497"/>
      <c r="CP99" s="497"/>
      <c r="CQ99" s="497"/>
      <c r="CR99" s="497"/>
      <c r="CS99" s="497"/>
      <c r="CT99" s="497"/>
      <c r="CU99" s="497"/>
      <c r="CV99" s="497"/>
      <c r="CW99" s="498"/>
      <c r="CX99" s="486"/>
      <c r="CY99" s="487"/>
      <c r="CZ99" s="487"/>
      <c r="DA99" s="487"/>
      <c r="DB99" s="487"/>
      <c r="DC99" s="487"/>
      <c r="DD99" s="487"/>
      <c r="DE99" s="487"/>
      <c r="DF99" s="487"/>
      <c r="DG99" s="487"/>
      <c r="DH99" s="487"/>
      <c r="DI99" s="488"/>
      <c r="DJ99" s="382"/>
      <c r="DK99" s="175"/>
      <c r="DL99" s="174"/>
    </row>
    <row r="100" spans="1:116" ht="12.75" customHeight="1">
      <c r="B100" s="560" t="s">
        <v>50</v>
      </c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5"/>
      <c r="N100" s="561" t="s">
        <v>256</v>
      </c>
      <c r="O100" s="562"/>
      <c r="P100" s="562"/>
      <c r="Q100" s="562"/>
      <c r="R100" s="562"/>
      <c r="S100" s="562"/>
      <c r="T100" s="562"/>
      <c r="U100" s="562"/>
      <c r="V100" s="562"/>
      <c r="W100" s="562"/>
      <c r="X100" s="562"/>
      <c r="Y100" s="562"/>
      <c r="Z100" s="562"/>
      <c r="AA100" s="562"/>
      <c r="AB100" s="562"/>
      <c r="AC100" s="562"/>
      <c r="AD100" s="562"/>
      <c r="AE100" s="562"/>
      <c r="AF100" s="562"/>
      <c r="AG100" s="562"/>
      <c r="AH100" s="562"/>
      <c r="AI100" s="562"/>
      <c r="AJ100" s="562"/>
      <c r="AK100" s="562"/>
      <c r="AL100" s="562"/>
      <c r="AM100" s="562"/>
      <c r="AN100" s="562"/>
      <c r="AO100" s="562"/>
      <c r="AP100" s="562"/>
      <c r="AQ100" s="562"/>
      <c r="AR100" s="562"/>
      <c r="AS100" s="562"/>
      <c r="AT100" s="562"/>
      <c r="AU100" s="562"/>
      <c r="AV100" s="562"/>
      <c r="AW100" s="562"/>
      <c r="AX100" s="562"/>
      <c r="AY100" s="562"/>
      <c r="AZ100" s="562"/>
      <c r="BA100" s="562"/>
      <c r="BB100" s="562"/>
      <c r="BC100" s="562"/>
      <c r="BD100" s="562"/>
      <c r="BE100" s="562"/>
      <c r="BF100" s="562"/>
      <c r="BG100" s="562"/>
      <c r="BH100" s="562"/>
      <c r="BI100" s="562"/>
      <c r="BJ100" s="562"/>
      <c r="BK100" s="562"/>
      <c r="BL100" s="562"/>
      <c r="BM100" s="562"/>
      <c r="BN100" s="562"/>
      <c r="BO100" s="562"/>
      <c r="BP100" s="562"/>
      <c r="BQ100" s="562"/>
      <c r="BR100" s="562"/>
      <c r="BS100" s="562"/>
      <c r="BT100" s="562"/>
      <c r="BU100" s="562"/>
      <c r="BV100" s="562"/>
      <c r="BW100" s="562"/>
      <c r="BX100" s="562"/>
      <c r="BY100" s="562"/>
      <c r="BZ100" s="562"/>
      <c r="CA100" s="562"/>
      <c r="CB100" s="562"/>
      <c r="CC100" s="562"/>
      <c r="CD100" s="562"/>
      <c r="CE100" s="562"/>
      <c r="CF100" s="562"/>
      <c r="CG100" s="562"/>
      <c r="CH100" s="562"/>
      <c r="CI100" s="562"/>
      <c r="CJ100" s="562"/>
      <c r="CK100" s="562"/>
      <c r="CL100" s="562"/>
      <c r="CM100" s="562"/>
      <c r="CN100" s="562"/>
      <c r="CO100" s="562"/>
      <c r="CP100" s="562"/>
      <c r="CQ100" s="562"/>
      <c r="CR100" s="562"/>
      <c r="CS100" s="562"/>
      <c r="CT100" s="562"/>
      <c r="CU100" s="562"/>
      <c r="CV100" s="562"/>
      <c r="CW100" s="563"/>
      <c r="CX100" s="493"/>
      <c r="CY100" s="494"/>
      <c r="CZ100" s="494"/>
      <c r="DA100" s="494"/>
      <c r="DB100" s="494"/>
      <c r="DC100" s="494"/>
      <c r="DD100" s="494"/>
      <c r="DE100" s="494"/>
      <c r="DF100" s="494"/>
      <c r="DG100" s="494"/>
      <c r="DH100" s="494"/>
      <c r="DI100" s="495"/>
      <c r="DJ100" s="383">
        <v>4221794</v>
      </c>
      <c r="DK100" s="177">
        <v>4221794</v>
      </c>
      <c r="DL100" s="178">
        <v>4221794</v>
      </c>
    </row>
    <row r="101" spans="1:116" s="67" customFormat="1" ht="15" customHeight="1">
      <c r="A101" s="22"/>
      <c r="B101" s="507" t="s">
        <v>50</v>
      </c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9"/>
      <c r="N101" s="28"/>
      <c r="O101" s="564" t="s">
        <v>257</v>
      </c>
      <c r="P101" s="564"/>
      <c r="Q101" s="564"/>
      <c r="R101" s="564"/>
      <c r="S101" s="564"/>
      <c r="T101" s="564"/>
      <c r="U101" s="564"/>
      <c r="V101" s="564"/>
      <c r="W101" s="564"/>
      <c r="X101" s="564"/>
      <c r="Y101" s="564"/>
      <c r="Z101" s="564"/>
      <c r="AA101" s="564"/>
      <c r="AB101" s="564"/>
      <c r="AC101" s="564"/>
      <c r="AD101" s="564"/>
      <c r="AE101" s="564"/>
      <c r="AF101" s="564"/>
      <c r="AG101" s="564"/>
      <c r="AH101" s="564"/>
      <c r="AI101" s="564"/>
      <c r="AJ101" s="564"/>
      <c r="AK101" s="564"/>
      <c r="AL101" s="564"/>
      <c r="AM101" s="564"/>
      <c r="AN101" s="564"/>
      <c r="AO101" s="564"/>
      <c r="AP101" s="564"/>
      <c r="AQ101" s="564"/>
      <c r="AR101" s="564"/>
      <c r="AS101" s="564"/>
      <c r="AT101" s="564"/>
      <c r="AU101" s="564"/>
      <c r="AV101" s="564"/>
      <c r="AW101" s="564"/>
      <c r="AX101" s="564"/>
      <c r="AY101" s="564"/>
      <c r="AZ101" s="564"/>
      <c r="BA101" s="564"/>
      <c r="BB101" s="564"/>
      <c r="BC101" s="564"/>
      <c r="BD101" s="564"/>
      <c r="BE101" s="564"/>
      <c r="BF101" s="564"/>
      <c r="BG101" s="564"/>
      <c r="BH101" s="564"/>
      <c r="BI101" s="564"/>
      <c r="BJ101" s="564"/>
      <c r="BK101" s="564"/>
      <c r="BL101" s="564"/>
      <c r="BM101" s="564"/>
      <c r="BN101" s="564"/>
      <c r="BO101" s="564"/>
      <c r="BP101" s="564"/>
      <c r="BQ101" s="564"/>
      <c r="BR101" s="564"/>
      <c r="BS101" s="564"/>
      <c r="BT101" s="564"/>
      <c r="BU101" s="564"/>
      <c r="BV101" s="564"/>
      <c r="BW101" s="564"/>
      <c r="BX101" s="564"/>
      <c r="BY101" s="564"/>
      <c r="BZ101" s="564"/>
      <c r="CA101" s="564"/>
      <c r="CB101" s="564"/>
      <c r="CC101" s="564"/>
      <c r="CD101" s="564"/>
      <c r="CE101" s="564"/>
      <c r="CF101" s="564"/>
      <c r="CG101" s="564"/>
      <c r="CH101" s="564"/>
      <c r="CI101" s="564"/>
      <c r="CJ101" s="564"/>
      <c r="CK101" s="564"/>
      <c r="CL101" s="564"/>
      <c r="CM101" s="564"/>
      <c r="CN101" s="564"/>
      <c r="CO101" s="564"/>
      <c r="CP101" s="564"/>
      <c r="CQ101" s="564"/>
      <c r="CR101" s="564"/>
      <c r="CS101" s="564"/>
      <c r="CT101" s="564"/>
      <c r="CU101" s="564"/>
      <c r="CV101" s="564"/>
      <c r="CW101" s="565"/>
      <c r="CX101" s="507" t="s">
        <v>54</v>
      </c>
      <c r="CY101" s="508"/>
      <c r="CZ101" s="508"/>
      <c r="DA101" s="508"/>
      <c r="DB101" s="508"/>
      <c r="DC101" s="508"/>
      <c r="DD101" s="508"/>
      <c r="DE101" s="508"/>
      <c r="DF101" s="508"/>
      <c r="DG101" s="508"/>
      <c r="DH101" s="508"/>
      <c r="DI101" s="509"/>
      <c r="DJ101" s="255"/>
      <c r="DK101" s="44"/>
      <c r="DL101" s="30"/>
    </row>
    <row r="102" spans="1:116" ht="12.75" customHeight="1">
      <c r="B102" s="507" t="s">
        <v>103</v>
      </c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9"/>
      <c r="N102" s="413"/>
      <c r="O102" s="564" t="s">
        <v>258</v>
      </c>
      <c r="P102" s="564"/>
      <c r="Q102" s="564"/>
      <c r="R102" s="564"/>
      <c r="S102" s="564"/>
      <c r="T102" s="564"/>
      <c r="U102" s="564"/>
      <c r="V102" s="564"/>
      <c r="W102" s="564"/>
      <c r="X102" s="564"/>
      <c r="Y102" s="564"/>
      <c r="Z102" s="564"/>
      <c r="AA102" s="564"/>
      <c r="AB102" s="564"/>
      <c r="AC102" s="564"/>
      <c r="AD102" s="564"/>
      <c r="AE102" s="564"/>
      <c r="AF102" s="564"/>
      <c r="AG102" s="564"/>
      <c r="AH102" s="564"/>
      <c r="AI102" s="564"/>
      <c r="AJ102" s="564"/>
      <c r="AK102" s="564"/>
      <c r="AL102" s="564"/>
      <c r="AM102" s="564"/>
      <c r="AN102" s="564"/>
      <c r="AO102" s="564"/>
      <c r="AP102" s="564"/>
      <c r="AQ102" s="564"/>
      <c r="AR102" s="564"/>
      <c r="AS102" s="564"/>
      <c r="AT102" s="564"/>
      <c r="AU102" s="564"/>
      <c r="AV102" s="564"/>
      <c r="AW102" s="564"/>
      <c r="AX102" s="564"/>
      <c r="AY102" s="564"/>
      <c r="AZ102" s="564"/>
      <c r="BA102" s="564"/>
      <c r="BB102" s="564"/>
      <c r="BC102" s="564"/>
      <c r="BD102" s="564"/>
      <c r="BE102" s="564"/>
      <c r="BF102" s="564"/>
      <c r="BG102" s="564"/>
      <c r="BH102" s="564"/>
      <c r="BI102" s="564"/>
      <c r="BJ102" s="564"/>
      <c r="BK102" s="564"/>
      <c r="BL102" s="564"/>
      <c r="BM102" s="564"/>
      <c r="BN102" s="564"/>
      <c r="BO102" s="564"/>
      <c r="BP102" s="564"/>
      <c r="BQ102" s="564"/>
      <c r="BR102" s="564"/>
      <c r="BS102" s="564"/>
      <c r="BT102" s="564"/>
      <c r="BU102" s="564"/>
      <c r="BV102" s="564"/>
      <c r="BW102" s="564"/>
      <c r="BX102" s="564"/>
      <c r="BY102" s="564"/>
      <c r="BZ102" s="564"/>
      <c r="CA102" s="564"/>
      <c r="CB102" s="564"/>
      <c r="CC102" s="564"/>
      <c r="CD102" s="564"/>
      <c r="CE102" s="564"/>
      <c r="CF102" s="564"/>
      <c r="CG102" s="564"/>
      <c r="CH102" s="564"/>
      <c r="CI102" s="564"/>
      <c r="CJ102" s="564"/>
      <c r="CK102" s="564"/>
      <c r="CL102" s="564"/>
      <c r="CM102" s="564"/>
      <c r="CN102" s="564"/>
      <c r="CO102" s="564"/>
      <c r="CP102" s="564"/>
      <c r="CQ102" s="564"/>
      <c r="CR102" s="564"/>
      <c r="CS102" s="564"/>
      <c r="CT102" s="564"/>
      <c r="CU102" s="564"/>
      <c r="CV102" s="564"/>
      <c r="CW102" s="565"/>
      <c r="CX102" s="507" t="s">
        <v>53</v>
      </c>
      <c r="CY102" s="508"/>
      <c r="CZ102" s="508"/>
      <c r="DA102" s="508"/>
      <c r="DB102" s="508"/>
      <c r="DC102" s="508"/>
      <c r="DD102" s="508"/>
      <c r="DE102" s="508"/>
      <c r="DF102" s="508"/>
      <c r="DG102" s="508"/>
      <c r="DH102" s="508"/>
      <c r="DI102" s="509"/>
      <c r="DJ102" s="255"/>
      <c r="DK102" s="44"/>
      <c r="DL102" s="30"/>
    </row>
    <row r="103" spans="1:116" ht="12.75" customHeight="1">
      <c r="B103" s="507" t="s">
        <v>50</v>
      </c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9"/>
      <c r="N103" s="413"/>
      <c r="O103" s="564" t="s">
        <v>259</v>
      </c>
      <c r="P103" s="564"/>
      <c r="Q103" s="564"/>
      <c r="R103" s="564"/>
      <c r="S103" s="564"/>
      <c r="T103" s="564"/>
      <c r="U103" s="564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64"/>
      <c r="AI103" s="564"/>
      <c r="AJ103" s="564"/>
      <c r="AK103" s="564"/>
      <c r="AL103" s="564"/>
      <c r="AM103" s="564"/>
      <c r="AN103" s="564"/>
      <c r="AO103" s="564"/>
      <c r="AP103" s="564"/>
      <c r="AQ103" s="564"/>
      <c r="AR103" s="564"/>
      <c r="AS103" s="564"/>
      <c r="AT103" s="564"/>
      <c r="AU103" s="564"/>
      <c r="AV103" s="564"/>
      <c r="AW103" s="564"/>
      <c r="AX103" s="564"/>
      <c r="AY103" s="564"/>
      <c r="AZ103" s="564"/>
      <c r="BA103" s="564"/>
      <c r="BB103" s="564"/>
      <c r="BC103" s="564"/>
      <c r="BD103" s="564"/>
      <c r="BE103" s="564"/>
      <c r="BF103" s="564"/>
      <c r="BG103" s="564"/>
      <c r="BH103" s="564"/>
      <c r="BI103" s="564"/>
      <c r="BJ103" s="564"/>
      <c r="BK103" s="564"/>
      <c r="BL103" s="564"/>
      <c r="BM103" s="564"/>
      <c r="BN103" s="564"/>
      <c r="BO103" s="564"/>
      <c r="BP103" s="564"/>
      <c r="BQ103" s="564"/>
      <c r="BR103" s="564"/>
      <c r="BS103" s="564"/>
      <c r="BT103" s="564"/>
      <c r="BU103" s="564"/>
      <c r="BV103" s="564"/>
      <c r="BW103" s="564"/>
      <c r="BX103" s="564"/>
      <c r="BY103" s="564"/>
      <c r="BZ103" s="564"/>
      <c r="CA103" s="564"/>
      <c r="CB103" s="564"/>
      <c r="CC103" s="564"/>
      <c r="CD103" s="564"/>
      <c r="CE103" s="564"/>
      <c r="CF103" s="564"/>
      <c r="CG103" s="564"/>
      <c r="CH103" s="564"/>
      <c r="CI103" s="564"/>
      <c r="CJ103" s="564"/>
      <c r="CK103" s="564"/>
      <c r="CL103" s="564"/>
      <c r="CM103" s="564"/>
      <c r="CN103" s="564"/>
      <c r="CO103" s="564"/>
      <c r="CP103" s="564"/>
      <c r="CQ103" s="564"/>
      <c r="CR103" s="564"/>
      <c r="CS103" s="564"/>
      <c r="CT103" s="564"/>
      <c r="CU103" s="564"/>
      <c r="CV103" s="564"/>
      <c r="CW103" s="565"/>
      <c r="CX103" s="507" t="s">
        <v>52</v>
      </c>
      <c r="CY103" s="508"/>
      <c r="CZ103" s="508"/>
      <c r="DA103" s="508"/>
      <c r="DB103" s="508"/>
      <c r="DC103" s="508"/>
      <c r="DD103" s="508"/>
      <c r="DE103" s="508"/>
      <c r="DF103" s="508"/>
      <c r="DG103" s="508"/>
      <c r="DH103" s="508"/>
      <c r="DI103" s="509"/>
      <c r="DJ103" s="255">
        <v>33269936</v>
      </c>
      <c r="DK103" s="30">
        <v>33269936</v>
      </c>
      <c r="DL103" s="30">
        <v>33269936</v>
      </c>
    </row>
    <row r="104" spans="1:116" ht="12.75" customHeight="1">
      <c r="B104" s="507" t="s">
        <v>50</v>
      </c>
      <c r="C104" s="508"/>
      <c r="D104" s="508"/>
      <c r="E104" s="508"/>
      <c r="F104" s="508"/>
      <c r="G104" s="508"/>
      <c r="H104" s="508"/>
      <c r="I104" s="508"/>
      <c r="J104" s="508"/>
      <c r="K104" s="508"/>
      <c r="L104" s="508"/>
      <c r="M104" s="509"/>
      <c r="N104" s="413"/>
      <c r="O104" s="564" t="s">
        <v>260</v>
      </c>
      <c r="P104" s="564"/>
      <c r="Q104" s="564"/>
      <c r="R104" s="564"/>
      <c r="S104" s="564"/>
      <c r="T104" s="564"/>
      <c r="U104" s="564"/>
      <c r="V104" s="564"/>
      <c r="W104" s="564"/>
      <c r="X104" s="564"/>
      <c r="Y104" s="564"/>
      <c r="Z104" s="564"/>
      <c r="AA104" s="564"/>
      <c r="AB104" s="564"/>
      <c r="AC104" s="564"/>
      <c r="AD104" s="564"/>
      <c r="AE104" s="564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4"/>
      <c r="AQ104" s="564"/>
      <c r="AR104" s="564"/>
      <c r="AS104" s="564"/>
      <c r="AT104" s="564"/>
      <c r="AU104" s="564"/>
      <c r="AV104" s="564"/>
      <c r="AW104" s="564"/>
      <c r="AX104" s="564"/>
      <c r="AY104" s="564"/>
      <c r="AZ104" s="564"/>
      <c r="BA104" s="564"/>
      <c r="BB104" s="564"/>
      <c r="BC104" s="564"/>
      <c r="BD104" s="564"/>
      <c r="BE104" s="564"/>
      <c r="BF104" s="564"/>
      <c r="BG104" s="564"/>
      <c r="BH104" s="564"/>
      <c r="BI104" s="564"/>
      <c r="BJ104" s="564"/>
      <c r="BK104" s="564"/>
      <c r="BL104" s="564"/>
      <c r="BM104" s="564"/>
      <c r="BN104" s="564"/>
      <c r="BO104" s="564"/>
      <c r="BP104" s="564"/>
      <c r="BQ104" s="564"/>
      <c r="BR104" s="564"/>
      <c r="BS104" s="564"/>
      <c r="BT104" s="564"/>
      <c r="BU104" s="564"/>
      <c r="BV104" s="564"/>
      <c r="BW104" s="564"/>
      <c r="BX104" s="564"/>
      <c r="BY104" s="564"/>
      <c r="BZ104" s="564"/>
      <c r="CA104" s="564"/>
      <c r="CB104" s="564"/>
      <c r="CC104" s="564"/>
      <c r="CD104" s="564"/>
      <c r="CE104" s="564"/>
      <c r="CF104" s="564"/>
      <c r="CG104" s="564"/>
      <c r="CH104" s="564"/>
      <c r="CI104" s="564"/>
      <c r="CJ104" s="564"/>
      <c r="CK104" s="564"/>
      <c r="CL104" s="564"/>
      <c r="CM104" s="564"/>
      <c r="CN104" s="564"/>
      <c r="CO104" s="564"/>
      <c r="CP104" s="564"/>
      <c r="CQ104" s="564"/>
      <c r="CR104" s="564"/>
      <c r="CS104" s="564"/>
      <c r="CT104" s="564"/>
      <c r="CU104" s="564"/>
      <c r="CV104" s="564"/>
      <c r="CW104" s="565"/>
      <c r="CX104" s="507" t="s">
        <v>51</v>
      </c>
      <c r="CY104" s="508"/>
      <c r="CZ104" s="508"/>
      <c r="DA104" s="508"/>
      <c r="DB104" s="508"/>
      <c r="DC104" s="508"/>
      <c r="DD104" s="508"/>
      <c r="DE104" s="508"/>
      <c r="DF104" s="508"/>
      <c r="DG104" s="508"/>
      <c r="DH104" s="508"/>
      <c r="DI104" s="509"/>
      <c r="DJ104" s="255">
        <v>211090</v>
      </c>
      <c r="DK104" s="30">
        <v>211090</v>
      </c>
      <c r="DL104" s="30">
        <v>211090</v>
      </c>
    </row>
    <row r="105" spans="1:116">
      <c r="B105" s="507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9"/>
      <c r="N105" s="42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/>
      <c r="AN105" s="510"/>
      <c r="AO105" s="510"/>
      <c r="AP105" s="510"/>
      <c r="AQ105" s="510"/>
      <c r="AR105" s="510"/>
      <c r="AS105" s="510"/>
      <c r="AT105" s="510"/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0"/>
      <c r="BG105" s="510"/>
      <c r="BH105" s="510"/>
      <c r="BI105" s="510"/>
      <c r="BJ105" s="510"/>
      <c r="BK105" s="510"/>
      <c r="BL105" s="510"/>
      <c r="BM105" s="510"/>
      <c r="BN105" s="510"/>
      <c r="BO105" s="510"/>
      <c r="BP105" s="510"/>
      <c r="BQ105" s="510"/>
      <c r="BR105" s="510"/>
      <c r="BS105" s="510"/>
      <c r="BT105" s="510"/>
      <c r="BU105" s="510"/>
      <c r="BV105" s="510"/>
      <c r="BW105" s="510"/>
      <c r="BX105" s="510"/>
      <c r="BY105" s="510"/>
      <c r="BZ105" s="510"/>
      <c r="CA105" s="510"/>
      <c r="CB105" s="510"/>
      <c r="CC105" s="510"/>
      <c r="CD105" s="510"/>
      <c r="CE105" s="510"/>
      <c r="CF105" s="510"/>
      <c r="CG105" s="510"/>
      <c r="CH105" s="510"/>
      <c r="CI105" s="510"/>
      <c r="CJ105" s="510"/>
      <c r="CK105" s="510"/>
      <c r="CL105" s="510"/>
      <c r="CM105" s="510"/>
      <c r="CN105" s="510"/>
      <c r="CO105" s="510"/>
      <c r="CP105" s="510"/>
      <c r="CQ105" s="510"/>
      <c r="CR105" s="510"/>
      <c r="CS105" s="510"/>
      <c r="CT105" s="510"/>
      <c r="CU105" s="510"/>
      <c r="CV105" s="510"/>
      <c r="CW105" s="511"/>
      <c r="CX105" s="507"/>
      <c r="CY105" s="508"/>
      <c r="CZ105" s="508"/>
      <c r="DA105" s="508"/>
      <c r="DB105" s="508"/>
      <c r="DC105" s="508"/>
      <c r="DD105" s="508"/>
      <c r="DE105" s="508"/>
      <c r="DF105" s="508"/>
      <c r="DG105" s="508"/>
      <c r="DH105" s="508"/>
      <c r="DI105" s="509"/>
      <c r="DJ105" s="371"/>
      <c r="DK105" s="179"/>
      <c r="DL105" s="76"/>
    </row>
    <row r="106" spans="1:116" s="69" customFormat="1" ht="12.75" customHeight="1">
      <c r="A106" s="68"/>
      <c r="B106" s="507" t="s">
        <v>50</v>
      </c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  <c r="M106" s="509"/>
      <c r="N106" s="413"/>
      <c r="O106" s="564" t="s">
        <v>261</v>
      </c>
      <c r="P106" s="564"/>
      <c r="Q106" s="564"/>
      <c r="R106" s="564"/>
      <c r="S106" s="564"/>
      <c r="T106" s="564"/>
      <c r="U106" s="564"/>
      <c r="V106" s="564"/>
      <c r="W106" s="564"/>
      <c r="X106" s="564"/>
      <c r="Y106" s="564"/>
      <c r="Z106" s="564"/>
      <c r="AA106" s="564"/>
      <c r="AB106" s="564"/>
      <c r="AC106" s="564"/>
      <c r="AD106" s="564"/>
      <c r="AE106" s="564"/>
      <c r="AF106" s="564"/>
      <c r="AG106" s="564"/>
      <c r="AH106" s="564"/>
      <c r="AI106" s="564"/>
      <c r="AJ106" s="564"/>
      <c r="AK106" s="564"/>
      <c r="AL106" s="564"/>
      <c r="AM106" s="564"/>
      <c r="AN106" s="564"/>
      <c r="AO106" s="564"/>
      <c r="AP106" s="564"/>
      <c r="AQ106" s="564"/>
      <c r="AR106" s="564"/>
      <c r="AS106" s="564"/>
      <c r="AT106" s="564"/>
      <c r="AU106" s="564"/>
      <c r="AV106" s="564"/>
      <c r="AW106" s="564"/>
      <c r="AX106" s="564"/>
      <c r="AY106" s="564"/>
      <c r="AZ106" s="564"/>
      <c r="BA106" s="564"/>
      <c r="BB106" s="564"/>
      <c r="BC106" s="564"/>
      <c r="BD106" s="564"/>
      <c r="BE106" s="564"/>
      <c r="BF106" s="564"/>
      <c r="BG106" s="564"/>
      <c r="BH106" s="564"/>
      <c r="BI106" s="564"/>
      <c r="BJ106" s="564"/>
      <c r="BK106" s="564"/>
      <c r="BL106" s="564"/>
      <c r="BM106" s="564"/>
      <c r="BN106" s="564"/>
      <c r="BO106" s="564"/>
      <c r="BP106" s="564"/>
      <c r="BQ106" s="564"/>
      <c r="BR106" s="564"/>
      <c r="BS106" s="564"/>
      <c r="BT106" s="564"/>
      <c r="BU106" s="564"/>
      <c r="BV106" s="564"/>
      <c r="BW106" s="564"/>
      <c r="BX106" s="564"/>
      <c r="BY106" s="564"/>
      <c r="BZ106" s="564"/>
      <c r="CA106" s="564"/>
      <c r="CB106" s="564"/>
      <c r="CC106" s="564"/>
      <c r="CD106" s="564"/>
      <c r="CE106" s="564"/>
      <c r="CF106" s="564"/>
      <c r="CG106" s="564"/>
      <c r="CH106" s="564"/>
      <c r="CI106" s="564"/>
      <c r="CJ106" s="564"/>
      <c r="CK106" s="564"/>
      <c r="CL106" s="564"/>
      <c r="CM106" s="564"/>
      <c r="CN106" s="564"/>
      <c r="CO106" s="564"/>
      <c r="CP106" s="564"/>
      <c r="CQ106" s="564"/>
      <c r="CR106" s="564"/>
      <c r="CS106" s="564"/>
      <c r="CT106" s="564"/>
      <c r="CU106" s="564"/>
      <c r="CV106" s="564"/>
      <c r="CW106" s="565"/>
      <c r="CX106" s="507" t="s">
        <v>49</v>
      </c>
      <c r="CY106" s="508"/>
      <c r="CZ106" s="508"/>
      <c r="DA106" s="508"/>
      <c r="DB106" s="508"/>
      <c r="DC106" s="508"/>
      <c r="DD106" s="508"/>
      <c r="DE106" s="508"/>
      <c r="DF106" s="508"/>
      <c r="DG106" s="508"/>
      <c r="DH106" s="508"/>
      <c r="DI106" s="509"/>
      <c r="DJ106" s="371">
        <f>SUM(DJ107:DJ108)</f>
        <v>18167031</v>
      </c>
      <c r="DK106" s="179">
        <f>SUM(DK107,DK108)</f>
        <v>18528776</v>
      </c>
      <c r="DL106" s="76">
        <f>SUM(DL107,DL108)</f>
        <v>15273047</v>
      </c>
    </row>
    <row r="107" spans="1:116" s="69" customFormat="1" ht="13.5" customHeight="1">
      <c r="A107" s="68"/>
      <c r="B107" s="507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9"/>
      <c r="N107" s="28"/>
      <c r="O107" s="564" t="s">
        <v>262</v>
      </c>
      <c r="P107" s="564"/>
      <c r="Q107" s="564"/>
      <c r="R107" s="564"/>
      <c r="S107" s="564"/>
      <c r="T107" s="564"/>
      <c r="U107" s="564"/>
      <c r="V107" s="564"/>
      <c r="W107" s="564"/>
      <c r="X107" s="564"/>
      <c r="Y107" s="564"/>
      <c r="Z107" s="564"/>
      <c r="AA107" s="564"/>
      <c r="AB107" s="564"/>
      <c r="AC107" s="564"/>
      <c r="AD107" s="564"/>
      <c r="AE107" s="564"/>
      <c r="AF107" s="564"/>
      <c r="AG107" s="564"/>
      <c r="AH107" s="564"/>
      <c r="AI107" s="564"/>
      <c r="AJ107" s="564"/>
      <c r="AK107" s="564"/>
      <c r="AL107" s="564"/>
      <c r="AM107" s="564"/>
      <c r="AN107" s="564"/>
      <c r="AO107" s="564"/>
      <c r="AP107" s="564"/>
      <c r="AQ107" s="564"/>
      <c r="AR107" s="564"/>
      <c r="AS107" s="564"/>
      <c r="AT107" s="564"/>
      <c r="AU107" s="564"/>
      <c r="AV107" s="564"/>
      <c r="AW107" s="564"/>
      <c r="AX107" s="564"/>
      <c r="AY107" s="564"/>
      <c r="AZ107" s="564"/>
      <c r="BA107" s="564"/>
      <c r="BB107" s="564"/>
      <c r="BC107" s="564"/>
      <c r="BD107" s="564"/>
      <c r="BE107" s="564"/>
      <c r="BF107" s="564"/>
      <c r="BG107" s="564"/>
      <c r="BH107" s="564"/>
      <c r="BI107" s="564"/>
      <c r="BJ107" s="564"/>
      <c r="BK107" s="564"/>
      <c r="BL107" s="564"/>
      <c r="BM107" s="564"/>
      <c r="BN107" s="564"/>
      <c r="BO107" s="564"/>
      <c r="BP107" s="564"/>
      <c r="BQ107" s="564"/>
      <c r="BR107" s="564"/>
      <c r="BS107" s="564"/>
      <c r="BT107" s="564"/>
      <c r="BU107" s="564"/>
      <c r="BV107" s="564"/>
      <c r="BW107" s="564"/>
      <c r="BX107" s="564"/>
      <c r="BY107" s="564"/>
      <c r="BZ107" s="564"/>
      <c r="CA107" s="564"/>
      <c r="CB107" s="564"/>
      <c r="CC107" s="564"/>
      <c r="CD107" s="564"/>
      <c r="CE107" s="564"/>
      <c r="CF107" s="564"/>
      <c r="CG107" s="564"/>
      <c r="CH107" s="564"/>
      <c r="CI107" s="564"/>
      <c r="CJ107" s="564"/>
      <c r="CK107" s="564"/>
      <c r="CL107" s="564"/>
      <c r="CM107" s="564"/>
      <c r="CN107" s="564"/>
      <c r="CO107" s="564"/>
      <c r="CP107" s="564"/>
      <c r="CQ107" s="564"/>
      <c r="CR107" s="564"/>
      <c r="CS107" s="564"/>
      <c r="CT107" s="564"/>
      <c r="CU107" s="564"/>
      <c r="CV107" s="564"/>
      <c r="CW107" s="565"/>
      <c r="CX107" s="507" t="s">
        <v>48</v>
      </c>
      <c r="CY107" s="508"/>
      <c r="CZ107" s="508"/>
      <c r="DA107" s="508"/>
      <c r="DB107" s="508"/>
      <c r="DC107" s="508"/>
      <c r="DD107" s="508"/>
      <c r="DE107" s="508"/>
      <c r="DF107" s="508"/>
      <c r="DG107" s="508"/>
      <c r="DH107" s="508"/>
      <c r="DI107" s="509"/>
      <c r="DJ107" s="255">
        <v>17697083</v>
      </c>
      <c r="DK107" s="44">
        <v>15202837</v>
      </c>
      <c r="DL107" s="401">
        <v>14980149</v>
      </c>
    </row>
    <row r="108" spans="1:116" s="69" customFormat="1" ht="12.75" customHeight="1" thickBot="1">
      <c r="A108" s="68"/>
      <c r="B108" s="525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7"/>
      <c r="N108" s="27"/>
      <c r="O108" s="566" t="s">
        <v>263</v>
      </c>
      <c r="P108" s="566"/>
      <c r="Q108" s="566"/>
      <c r="R108" s="566"/>
      <c r="S108" s="566"/>
      <c r="T108" s="566"/>
      <c r="U108" s="566"/>
      <c r="V108" s="566"/>
      <c r="W108" s="566"/>
      <c r="X108" s="566"/>
      <c r="Y108" s="566"/>
      <c r="Z108" s="566"/>
      <c r="AA108" s="566"/>
      <c r="AB108" s="566"/>
      <c r="AC108" s="566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  <c r="AP108" s="566"/>
      <c r="AQ108" s="566"/>
      <c r="AR108" s="566"/>
      <c r="AS108" s="566"/>
      <c r="AT108" s="566"/>
      <c r="AU108" s="566"/>
      <c r="AV108" s="566"/>
      <c r="AW108" s="566"/>
      <c r="AX108" s="566"/>
      <c r="AY108" s="566"/>
      <c r="AZ108" s="566"/>
      <c r="BA108" s="566"/>
      <c r="BB108" s="566"/>
      <c r="BC108" s="566"/>
      <c r="BD108" s="566"/>
      <c r="BE108" s="566"/>
      <c r="BF108" s="566"/>
      <c r="BG108" s="566"/>
      <c r="BH108" s="566"/>
      <c r="BI108" s="566"/>
      <c r="BJ108" s="566"/>
      <c r="BK108" s="566"/>
      <c r="BL108" s="566"/>
      <c r="BM108" s="566"/>
      <c r="BN108" s="566"/>
      <c r="BO108" s="566"/>
      <c r="BP108" s="566"/>
      <c r="BQ108" s="566"/>
      <c r="BR108" s="566"/>
      <c r="BS108" s="566"/>
      <c r="BT108" s="566"/>
      <c r="BU108" s="566"/>
      <c r="BV108" s="566"/>
      <c r="BW108" s="566"/>
      <c r="BX108" s="566"/>
      <c r="BY108" s="566"/>
      <c r="BZ108" s="566"/>
      <c r="CA108" s="566"/>
      <c r="CB108" s="566"/>
      <c r="CC108" s="566"/>
      <c r="CD108" s="566"/>
      <c r="CE108" s="566"/>
      <c r="CF108" s="566"/>
      <c r="CG108" s="566"/>
      <c r="CH108" s="566"/>
      <c r="CI108" s="566"/>
      <c r="CJ108" s="566"/>
      <c r="CK108" s="566"/>
      <c r="CL108" s="566"/>
      <c r="CM108" s="566"/>
      <c r="CN108" s="566"/>
      <c r="CO108" s="566"/>
      <c r="CP108" s="566"/>
      <c r="CQ108" s="566"/>
      <c r="CR108" s="566"/>
      <c r="CS108" s="566"/>
      <c r="CT108" s="566"/>
      <c r="CU108" s="566"/>
      <c r="CV108" s="566"/>
      <c r="CW108" s="567"/>
      <c r="CX108" s="525" t="s">
        <v>47</v>
      </c>
      <c r="CY108" s="526"/>
      <c r="CZ108" s="526"/>
      <c r="DA108" s="526"/>
      <c r="DB108" s="526"/>
      <c r="DC108" s="526"/>
      <c r="DD108" s="526"/>
      <c r="DE108" s="526"/>
      <c r="DF108" s="526"/>
      <c r="DG108" s="526"/>
      <c r="DH108" s="526"/>
      <c r="DI108" s="527"/>
      <c r="DJ108" s="384">
        <v>469948</v>
      </c>
      <c r="DK108" s="42">
        <v>3325939</v>
      </c>
      <c r="DL108" s="402">
        <v>292898</v>
      </c>
    </row>
    <row r="109" spans="1:116" ht="13.5" thickBot="1">
      <c r="B109" s="519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1"/>
      <c r="N109" s="412"/>
      <c r="O109" s="522" t="s">
        <v>264</v>
      </c>
      <c r="P109" s="522"/>
      <c r="Q109" s="522"/>
      <c r="R109" s="522"/>
      <c r="S109" s="522"/>
      <c r="T109" s="522"/>
      <c r="U109" s="522"/>
      <c r="V109" s="522"/>
      <c r="W109" s="522"/>
      <c r="X109" s="522"/>
      <c r="Y109" s="522"/>
      <c r="Z109" s="522"/>
      <c r="AA109" s="522"/>
      <c r="AB109" s="522"/>
      <c r="AC109" s="522"/>
      <c r="AD109" s="522"/>
      <c r="AE109" s="522"/>
      <c r="AF109" s="522"/>
      <c r="AG109" s="522"/>
      <c r="AH109" s="522"/>
      <c r="AI109" s="522"/>
      <c r="AJ109" s="522"/>
      <c r="AK109" s="522"/>
      <c r="AL109" s="522"/>
      <c r="AM109" s="522"/>
      <c r="AN109" s="522"/>
      <c r="AO109" s="522"/>
      <c r="AP109" s="522"/>
      <c r="AQ109" s="522"/>
      <c r="AR109" s="522"/>
      <c r="AS109" s="522"/>
      <c r="AT109" s="522"/>
      <c r="AU109" s="522"/>
      <c r="AV109" s="522"/>
      <c r="AW109" s="522"/>
      <c r="AX109" s="522"/>
      <c r="AY109" s="522"/>
      <c r="AZ109" s="522"/>
      <c r="BA109" s="522"/>
      <c r="BB109" s="522"/>
      <c r="BC109" s="522"/>
      <c r="BD109" s="522"/>
      <c r="BE109" s="522"/>
      <c r="BF109" s="522"/>
      <c r="BG109" s="522"/>
      <c r="BH109" s="522"/>
      <c r="BI109" s="522"/>
      <c r="BJ109" s="522"/>
      <c r="BK109" s="522"/>
      <c r="BL109" s="522"/>
      <c r="BM109" s="522"/>
      <c r="BN109" s="522"/>
      <c r="BO109" s="522"/>
      <c r="BP109" s="522"/>
      <c r="BQ109" s="522"/>
      <c r="BR109" s="522"/>
      <c r="BS109" s="522"/>
      <c r="BT109" s="522"/>
      <c r="BU109" s="522"/>
      <c r="BV109" s="522"/>
      <c r="BW109" s="522"/>
      <c r="BX109" s="522"/>
      <c r="BY109" s="522"/>
      <c r="BZ109" s="522"/>
      <c r="CA109" s="522"/>
      <c r="CB109" s="522"/>
      <c r="CC109" s="522"/>
      <c r="CD109" s="522"/>
      <c r="CE109" s="522"/>
      <c r="CF109" s="522"/>
      <c r="CG109" s="522"/>
      <c r="CH109" s="522"/>
      <c r="CI109" s="522"/>
      <c r="CJ109" s="522"/>
      <c r="CK109" s="522"/>
      <c r="CL109" s="522"/>
      <c r="CM109" s="522"/>
      <c r="CN109" s="522"/>
      <c r="CO109" s="522"/>
      <c r="CP109" s="522"/>
      <c r="CQ109" s="522"/>
      <c r="CR109" s="522"/>
      <c r="CS109" s="522"/>
      <c r="CT109" s="522"/>
      <c r="CU109" s="522"/>
      <c r="CV109" s="522"/>
      <c r="CW109" s="523"/>
      <c r="CX109" s="546" t="s">
        <v>46</v>
      </c>
      <c r="CY109" s="520"/>
      <c r="CZ109" s="520"/>
      <c r="DA109" s="520"/>
      <c r="DB109" s="520"/>
      <c r="DC109" s="520"/>
      <c r="DD109" s="520"/>
      <c r="DE109" s="520"/>
      <c r="DF109" s="520"/>
      <c r="DG109" s="520"/>
      <c r="DH109" s="520"/>
      <c r="DI109" s="521"/>
      <c r="DJ109" s="385">
        <f>DJ100+DJ101+DJ102+DJ103+DJ104+DJ106</f>
        <v>55869851</v>
      </c>
      <c r="DK109" s="180">
        <f>DK100+DK101+DK102+DK103+DK104+DK106</f>
        <v>56231596</v>
      </c>
      <c r="DL109" s="161">
        <f>DL100+DL101+DL102+DL103+DL104+DL106</f>
        <v>52975867</v>
      </c>
    </row>
    <row r="110" spans="1:116" ht="13.5" customHeight="1">
      <c r="B110" s="551"/>
      <c r="C110" s="484"/>
      <c r="D110" s="484"/>
      <c r="E110" s="484"/>
      <c r="F110" s="484"/>
      <c r="G110" s="484"/>
      <c r="H110" s="484"/>
      <c r="I110" s="484"/>
      <c r="J110" s="484"/>
      <c r="K110" s="484"/>
      <c r="L110" s="484"/>
      <c r="M110" s="485"/>
      <c r="N110" s="139"/>
      <c r="O110" s="502" t="s">
        <v>265</v>
      </c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2"/>
      <c r="AE110" s="502"/>
      <c r="AF110" s="502"/>
      <c r="AG110" s="502"/>
      <c r="AH110" s="502"/>
      <c r="AI110" s="502"/>
      <c r="AJ110" s="502"/>
      <c r="AK110" s="502"/>
      <c r="AL110" s="502"/>
      <c r="AM110" s="502"/>
      <c r="AN110" s="502"/>
      <c r="AO110" s="502"/>
      <c r="AP110" s="502"/>
      <c r="AQ110" s="502"/>
      <c r="AR110" s="502"/>
      <c r="AS110" s="502"/>
      <c r="AT110" s="502"/>
      <c r="AU110" s="502"/>
      <c r="AV110" s="502"/>
      <c r="AW110" s="502"/>
      <c r="AX110" s="502"/>
      <c r="AY110" s="502"/>
      <c r="AZ110" s="502"/>
      <c r="BA110" s="502"/>
      <c r="BB110" s="502"/>
      <c r="BC110" s="502"/>
      <c r="BD110" s="502"/>
      <c r="BE110" s="502"/>
      <c r="BF110" s="502"/>
      <c r="BG110" s="502"/>
      <c r="BH110" s="502"/>
      <c r="BI110" s="502"/>
      <c r="BJ110" s="502"/>
      <c r="BK110" s="502"/>
      <c r="BL110" s="502"/>
      <c r="BM110" s="502"/>
      <c r="BN110" s="502"/>
      <c r="BO110" s="502"/>
      <c r="BP110" s="502"/>
      <c r="BQ110" s="502"/>
      <c r="BR110" s="502"/>
      <c r="BS110" s="502"/>
      <c r="BT110" s="502"/>
      <c r="BU110" s="502"/>
      <c r="BV110" s="502"/>
      <c r="BW110" s="502"/>
      <c r="BX110" s="502"/>
      <c r="BY110" s="502"/>
      <c r="BZ110" s="502"/>
      <c r="CA110" s="502"/>
      <c r="CB110" s="502"/>
      <c r="CC110" s="502"/>
      <c r="CD110" s="502"/>
      <c r="CE110" s="502"/>
      <c r="CF110" s="502"/>
      <c r="CG110" s="502"/>
      <c r="CH110" s="502"/>
      <c r="CI110" s="502"/>
      <c r="CJ110" s="502"/>
      <c r="CK110" s="502"/>
      <c r="CL110" s="502"/>
      <c r="CM110" s="502"/>
      <c r="CN110" s="502"/>
      <c r="CO110" s="502"/>
      <c r="CP110" s="502"/>
      <c r="CQ110" s="502"/>
      <c r="CR110" s="502"/>
      <c r="CS110" s="502"/>
      <c r="CT110" s="502"/>
      <c r="CU110" s="502"/>
      <c r="CV110" s="502"/>
      <c r="CW110" s="503"/>
      <c r="CX110" s="571">
        <v>1410</v>
      </c>
      <c r="CY110" s="484"/>
      <c r="CZ110" s="484"/>
      <c r="DA110" s="484"/>
      <c r="DB110" s="484"/>
      <c r="DC110" s="484"/>
      <c r="DD110" s="484"/>
      <c r="DE110" s="484"/>
      <c r="DF110" s="484"/>
      <c r="DG110" s="484"/>
      <c r="DH110" s="484"/>
      <c r="DI110" s="485"/>
      <c r="DJ110" s="381"/>
      <c r="DK110" s="77"/>
      <c r="DL110" s="71"/>
    </row>
    <row r="111" spans="1:116">
      <c r="B111" s="575" t="s">
        <v>43</v>
      </c>
      <c r="C111" s="494"/>
      <c r="D111" s="494"/>
      <c r="E111" s="494"/>
      <c r="F111" s="494"/>
      <c r="G111" s="494"/>
      <c r="H111" s="494"/>
      <c r="I111" s="494"/>
      <c r="J111" s="494"/>
      <c r="K111" s="494"/>
      <c r="L111" s="494"/>
      <c r="M111" s="495"/>
      <c r="N111" s="14"/>
      <c r="O111" s="576" t="s">
        <v>266</v>
      </c>
      <c r="P111" s="576"/>
      <c r="Q111" s="576"/>
      <c r="R111" s="576"/>
      <c r="S111" s="576"/>
      <c r="T111" s="576"/>
      <c r="U111" s="576"/>
      <c r="V111" s="576"/>
      <c r="W111" s="576"/>
      <c r="X111" s="576"/>
      <c r="Y111" s="576"/>
      <c r="Z111" s="576"/>
      <c r="AA111" s="576"/>
      <c r="AB111" s="576"/>
      <c r="AC111" s="576"/>
      <c r="AD111" s="576"/>
      <c r="AE111" s="576"/>
      <c r="AF111" s="576"/>
      <c r="AG111" s="576"/>
      <c r="AH111" s="576"/>
      <c r="AI111" s="576"/>
      <c r="AJ111" s="576"/>
      <c r="AK111" s="576"/>
      <c r="AL111" s="576"/>
      <c r="AM111" s="576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6"/>
      <c r="BG111" s="576"/>
      <c r="BH111" s="576"/>
      <c r="BI111" s="576"/>
      <c r="BJ111" s="576"/>
      <c r="BK111" s="576"/>
      <c r="BL111" s="576"/>
      <c r="BM111" s="576"/>
      <c r="BN111" s="576"/>
      <c r="BO111" s="576"/>
      <c r="BP111" s="576"/>
      <c r="BQ111" s="576"/>
      <c r="BR111" s="576"/>
      <c r="BS111" s="576"/>
      <c r="BT111" s="576"/>
      <c r="BU111" s="576"/>
      <c r="BV111" s="576"/>
      <c r="BW111" s="576"/>
      <c r="BX111" s="576"/>
      <c r="BY111" s="576"/>
      <c r="BZ111" s="576"/>
      <c r="CA111" s="576"/>
      <c r="CB111" s="576"/>
      <c r="CC111" s="576"/>
      <c r="CD111" s="576"/>
      <c r="CE111" s="576"/>
      <c r="CF111" s="576"/>
      <c r="CG111" s="576"/>
      <c r="CH111" s="576"/>
      <c r="CI111" s="576"/>
      <c r="CJ111" s="576"/>
      <c r="CK111" s="576"/>
      <c r="CL111" s="576"/>
      <c r="CM111" s="576"/>
      <c r="CN111" s="576"/>
      <c r="CO111" s="576"/>
      <c r="CP111" s="576"/>
      <c r="CQ111" s="576"/>
      <c r="CR111" s="576"/>
      <c r="CS111" s="576"/>
      <c r="CT111" s="576"/>
      <c r="CU111" s="576"/>
      <c r="CV111" s="576"/>
      <c r="CW111" s="577"/>
      <c r="CX111" s="493"/>
      <c r="CY111" s="494"/>
      <c r="CZ111" s="494"/>
      <c r="DA111" s="494"/>
      <c r="DB111" s="494"/>
      <c r="DC111" s="494"/>
      <c r="DD111" s="494"/>
      <c r="DE111" s="494"/>
      <c r="DF111" s="494"/>
      <c r="DG111" s="494"/>
      <c r="DH111" s="494"/>
      <c r="DI111" s="495"/>
      <c r="DJ111" s="386">
        <f>DJ112+DJ113</f>
        <v>27170000</v>
      </c>
      <c r="DK111" s="181">
        <f>DK112+DK113</f>
        <v>27670000</v>
      </c>
      <c r="DL111" s="163">
        <f>DL112+DL113</f>
        <v>31220000</v>
      </c>
    </row>
    <row r="112" spans="1:116" ht="24.75" customHeight="1">
      <c r="B112" s="574"/>
      <c r="C112" s="494"/>
      <c r="D112" s="494"/>
      <c r="E112" s="494"/>
      <c r="F112" s="494"/>
      <c r="G112" s="494"/>
      <c r="H112" s="494"/>
      <c r="I112" s="494"/>
      <c r="J112" s="494"/>
      <c r="K112" s="494"/>
      <c r="L112" s="494"/>
      <c r="M112" s="495"/>
      <c r="N112" s="437"/>
      <c r="O112" s="513" t="s">
        <v>267</v>
      </c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3"/>
      <c r="AC112" s="513"/>
      <c r="AD112" s="513"/>
      <c r="AE112" s="513"/>
      <c r="AF112" s="513"/>
      <c r="AG112" s="513"/>
      <c r="AH112" s="513"/>
      <c r="AI112" s="513"/>
      <c r="AJ112" s="513"/>
      <c r="AK112" s="513"/>
      <c r="AL112" s="513"/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  <c r="BB112" s="513"/>
      <c r="BC112" s="513"/>
      <c r="BD112" s="513"/>
      <c r="BE112" s="513"/>
      <c r="BF112" s="513"/>
      <c r="BG112" s="513"/>
      <c r="BH112" s="513"/>
      <c r="BI112" s="513"/>
      <c r="BJ112" s="513"/>
      <c r="BK112" s="513"/>
      <c r="BL112" s="513"/>
      <c r="BM112" s="513"/>
      <c r="BN112" s="513"/>
      <c r="BO112" s="513"/>
      <c r="BP112" s="513"/>
      <c r="BQ112" s="513"/>
      <c r="BR112" s="513"/>
      <c r="BS112" s="513"/>
      <c r="BT112" s="513"/>
      <c r="BU112" s="513"/>
      <c r="BV112" s="513"/>
      <c r="BW112" s="513"/>
      <c r="BX112" s="513"/>
      <c r="BY112" s="513"/>
      <c r="BZ112" s="513"/>
      <c r="CA112" s="513"/>
      <c r="CB112" s="513"/>
      <c r="CC112" s="513"/>
      <c r="CD112" s="513"/>
      <c r="CE112" s="513"/>
      <c r="CF112" s="513"/>
      <c r="CG112" s="513"/>
      <c r="CH112" s="513"/>
      <c r="CI112" s="513"/>
      <c r="CJ112" s="513"/>
      <c r="CK112" s="513"/>
      <c r="CL112" s="513"/>
      <c r="CM112" s="513"/>
      <c r="CN112" s="513"/>
      <c r="CO112" s="513"/>
      <c r="CP112" s="513"/>
      <c r="CQ112" s="513"/>
      <c r="CR112" s="513"/>
      <c r="CS112" s="513"/>
      <c r="CT112" s="513"/>
      <c r="CU112" s="513"/>
      <c r="CV112" s="513"/>
      <c r="CW112" s="514"/>
      <c r="CX112" s="537">
        <v>1411</v>
      </c>
      <c r="CY112" s="572"/>
      <c r="CZ112" s="572"/>
      <c r="DA112" s="572"/>
      <c r="DB112" s="572"/>
      <c r="DC112" s="572"/>
      <c r="DD112" s="572"/>
      <c r="DE112" s="572"/>
      <c r="DF112" s="572"/>
      <c r="DG112" s="572"/>
      <c r="DH112" s="572"/>
      <c r="DI112" s="573"/>
      <c r="DJ112" s="383">
        <v>22170000</v>
      </c>
      <c r="DK112" s="177">
        <v>27670000</v>
      </c>
      <c r="DL112" s="403">
        <v>27220000</v>
      </c>
    </row>
    <row r="113" spans="1:116" ht="12.75" customHeight="1">
      <c r="B113" s="574"/>
      <c r="C113" s="494"/>
      <c r="D113" s="494"/>
      <c r="E113" s="494"/>
      <c r="F113" s="494"/>
      <c r="G113" s="494"/>
      <c r="H113" s="494"/>
      <c r="I113" s="494"/>
      <c r="J113" s="494"/>
      <c r="K113" s="494"/>
      <c r="L113" s="494"/>
      <c r="M113" s="495"/>
      <c r="N113" s="437"/>
      <c r="O113" s="513" t="s">
        <v>268</v>
      </c>
      <c r="P113" s="513"/>
      <c r="Q113" s="513"/>
      <c r="R113" s="513"/>
      <c r="S113" s="513"/>
      <c r="T113" s="513"/>
      <c r="U113" s="513"/>
      <c r="V113" s="513"/>
      <c r="W113" s="513"/>
      <c r="X113" s="513"/>
      <c r="Y113" s="513"/>
      <c r="Z113" s="513"/>
      <c r="AA113" s="513"/>
      <c r="AB113" s="513"/>
      <c r="AC113" s="513"/>
      <c r="AD113" s="513"/>
      <c r="AE113" s="513"/>
      <c r="AF113" s="513"/>
      <c r="AG113" s="513"/>
      <c r="AH113" s="513"/>
      <c r="AI113" s="513"/>
      <c r="AJ113" s="513"/>
      <c r="AK113" s="513"/>
      <c r="AL113" s="513"/>
      <c r="AM113" s="513"/>
      <c r="AN113" s="513"/>
      <c r="AO113" s="513"/>
      <c r="AP113" s="513"/>
      <c r="AQ113" s="513"/>
      <c r="AR113" s="513"/>
      <c r="AS113" s="513"/>
      <c r="AT113" s="513"/>
      <c r="AU113" s="513"/>
      <c r="AV113" s="513"/>
      <c r="AW113" s="513"/>
      <c r="AX113" s="513"/>
      <c r="AY113" s="513"/>
      <c r="AZ113" s="513"/>
      <c r="BA113" s="513"/>
      <c r="BB113" s="513"/>
      <c r="BC113" s="513"/>
      <c r="BD113" s="513"/>
      <c r="BE113" s="513"/>
      <c r="BF113" s="513"/>
      <c r="BG113" s="513"/>
      <c r="BH113" s="513"/>
      <c r="BI113" s="513"/>
      <c r="BJ113" s="513"/>
      <c r="BK113" s="513"/>
      <c r="BL113" s="513"/>
      <c r="BM113" s="513"/>
      <c r="BN113" s="513"/>
      <c r="BO113" s="513"/>
      <c r="BP113" s="513"/>
      <c r="BQ113" s="513"/>
      <c r="BR113" s="513"/>
      <c r="BS113" s="513"/>
      <c r="BT113" s="513"/>
      <c r="BU113" s="513"/>
      <c r="BV113" s="513"/>
      <c r="BW113" s="513"/>
      <c r="BX113" s="513"/>
      <c r="BY113" s="513"/>
      <c r="BZ113" s="513"/>
      <c r="CA113" s="513"/>
      <c r="CB113" s="513"/>
      <c r="CC113" s="513"/>
      <c r="CD113" s="513"/>
      <c r="CE113" s="513"/>
      <c r="CF113" s="513"/>
      <c r="CG113" s="513"/>
      <c r="CH113" s="513"/>
      <c r="CI113" s="513"/>
      <c r="CJ113" s="513"/>
      <c r="CK113" s="513"/>
      <c r="CL113" s="513"/>
      <c r="CM113" s="513"/>
      <c r="CN113" s="513"/>
      <c r="CO113" s="513"/>
      <c r="CP113" s="513"/>
      <c r="CQ113" s="513"/>
      <c r="CR113" s="513"/>
      <c r="CS113" s="513"/>
      <c r="CT113" s="513"/>
      <c r="CU113" s="513"/>
      <c r="CV113" s="513"/>
      <c r="CW113" s="514"/>
      <c r="CX113" s="537">
        <v>1412</v>
      </c>
      <c r="CY113" s="572"/>
      <c r="CZ113" s="572"/>
      <c r="DA113" s="572"/>
      <c r="DB113" s="572"/>
      <c r="DC113" s="572"/>
      <c r="DD113" s="572"/>
      <c r="DE113" s="572"/>
      <c r="DF113" s="572"/>
      <c r="DG113" s="572"/>
      <c r="DH113" s="572"/>
      <c r="DI113" s="573"/>
      <c r="DJ113" s="383">
        <v>5000000</v>
      </c>
      <c r="DK113" s="176">
        <v>0</v>
      </c>
      <c r="DL113" s="176">
        <v>4000000</v>
      </c>
    </row>
    <row r="114" spans="1:116"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9"/>
      <c r="N114" s="42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/>
      <c r="AN114" s="510"/>
      <c r="AO114" s="510"/>
      <c r="AP114" s="510"/>
      <c r="AQ114" s="510"/>
      <c r="AR114" s="510"/>
      <c r="AS114" s="510"/>
      <c r="AT114" s="510"/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0"/>
      <c r="BG114" s="510"/>
      <c r="BH114" s="510"/>
      <c r="BI114" s="510"/>
      <c r="BJ114" s="510"/>
      <c r="BK114" s="510"/>
      <c r="BL114" s="510"/>
      <c r="BM114" s="510"/>
      <c r="BN114" s="510"/>
      <c r="BO114" s="510"/>
      <c r="BP114" s="510"/>
      <c r="BQ114" s="510"/>
      <c r="BR114" s="510"/>
      <c r="BS114" s="510"/>
      <c r="BT114" s="510"/>
      <c r="BU114" s="510"/>
      <c r="BV114" s="510"/>
      <c r="BW114" s="510"/>
      <c r="BX114" s="510"/>
      <c r="BY114" s="510"/>
      <c r="BZ114" s="510"/>
      <c r="CA114" s="510"/>
      <c r="CB114" s="510"/>
      <c r="CC114" s="510"/>
      <c r="CD114" s="510"/>
      <c r="CE114" s="510"/>
      <c r="CF114" s="510"/>
      <c r="CG114" s="510"/>
      <c r="CH114" s="510"/>
      <c r="CI114" s="510"/>
      <c r="CJ114" s="510"/>
      <c r="CK114" s="510"/>
      <c r="CL114" s="510"/>
      <c r="CM114" s="510"/>
      <c r="CN114" s="510"/>
      <c r="CO114" s="510"/>
      <c r="CP114" s="510"/>
      <c r="CQ114" s="510"/>
      <c r="CR114" s="510"/>
      <c r="CS114" s="510"/>
      <c r="CT114" s="510"/>
      <c r="CU114" s="510"/>
      <c r="CV114" s="510"/>
      <c r="CW114" s="511"/>
      <c r="CX114" s="507"/>
      <c r="CY114" s="508"/>
      <c r="CZ114" s="508"/>
      <c r="DA114" s="508"/>
      <c r="DB114" s="508"/>
      <c r="DC114" s="508"/>
      <c r="DD114" s="508"/>
      <c r="DE114" s="508"/>
      <c r="DF114" s="508"/>
      <c r="DG114" s="508"/>
      <c r="DH114" s="508"/>
      <c r="DI114" s="509"/>
      <c r="DJ114" s="371"/>
      <c r="DK114" s="179"/>
      <c r="DL114" s="76"/>
    </row>
    <row r="115" spans="1:116">
      <c r="B115" s="568" t="s">
        <v>45</v>
      </c>
      <c r="C115" s="508"/>
      <c r="D115" s="508"/>
      <c r="E115" s="508"/>
      <c r="F115" s="508"/>
      <c r="G115" s="508"/>
      <c r="H115" s="508"/>
      <c r="I115" s="508"/>
      <c r="J115" s="508"/>
      <c r="K115" s="508"/>
      <c r="L115" s="508"/>
      <c r="M115" s="509"/>
      <c r="N115" s="410"/>
      <c r="O115" s="569" t="s">
        <v>269</v>
      </c>
      <c r="P115" s="569"/>
      <c r="Q115" s="569"/>
      <c r="R115" s="569"/>
      <c r="S115" s="569"/>
      <c r="T115" s="569"/>
      <c r="U115" s="569"/>
      <c r="V115" s="569"/>
      <c r="W115" s="56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  <c r="BR115" s="569"/>
      <c r="BS115" s="569"/>
      <c r="BT115" s="569"/>
      <c r="BU115" s="569"/>
      <c r="BV115" s="569"/>
      <c r="BW115" s="569"/>
      <c r="BX115" s="569"/>
      <c r="BY115" s="569"/>
      <c r="BZ115" s="569"/>
      <c r="CA115" s="569"/>
      <c r="CB115" s="569"/>
      <c r="CC115" s="569"/>
      <c r="CD115" s="569"/>
      <c r="CE115" s="569"/>
      <c r="CF115" s="569"/>
      <c r="CG115" s="569"/>
      <c r="CH115" s="569"/>
      <c r="CI115" s="569"/>
      <c r="CJ115" s="569"/>
      <c r="CK115" s="569"/>
      <c r="CL115" s="569"/>
      <c r="CM115" s="569"/>
      <c r="CN115" s="569"/>
      <c r="CO115" s="569"/>
      <c r="CP115" s="569"/>
      <c r="CQ115" s="569"/>
      <c r="CR115" s="569"/>
      <c r="CS115" s="569"/>
      <c r="CT115" s="569"/>
      <c r="CU115" s="569"/>
      <c r="CV115" s="569"/>
      <c r="CW115" s="570"/>
      <c r="CX115" s="507" t="s">
        <v>13</v>
      </c>
      <c r="CY115" s="508"/>
      <c r="CZ115" s="508"/>
      <c r="DA115" s="508"/>
      <c r="DB115" s="508"/>
      <c r="DC115" s="508"/>
      <c r="DD115" s="508"/>
      <c r="DE115" s="508"/>
      <c r="DF115" s="508"/>
      <c r="DG115" s="508"/>
      <c r="DH115" s="508"/>
      <c r="DI115" s="509"/>
      <c r="DJ115" s="255">
        <v>7164341</v>
      </c>
      <c r="DK115" s="44">
        <v>6986807</v>
      </c>
      <c r="DL115" s="401">
        <v>6349854</v>
      </c>
    </row>
    <row r="116" spans="1:116">
      <c r="B116" s="507"/>
      <c r="C116" s="508"/>
      <c r="D116" s="508"/>
      <c r="E116" s="508"/>
      <c r="F116" s="508"/>
      <c r="G116" s="508"/>
      <c r="H116" s="508"/>
      <c r="I116" s="508"/>
      <c r="J116" s="508"/>
      <c r="K116" s="508"/>
      <c r="L116" s="508"/>
      <c r="M116" s="509"/>
      <c r="N116" s="42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/>
      <c r="AM116" s="510"/>
      <c r="AN116" s="510"/>
      <c r="AO116" s="510"/>
      <c r="AP116" s="510"/>
      <c r="AQ116" s="510"/>
      <c r="AR116" s="510"/>
      <c r="AS116" s="510"/>
      <c r="AT116" s="510"/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0"/>
      <c r="BG116" s="510"/>
      <c r="BH116" s="510"/>
      <c r="BI116" s="510"/>
      <c r="BJ116" s="510"/>
      <c r="BK116" s="510"/>
      <c r="BL116" s="510"/>
      <c r="BM116" s="510"/>
      <c r="BN116" s="510"/>
      <c r="BO116" s="510"/>
      <c r="BP116" s="510"/>
      <c r="BQ116" s="510"/>
      <c r="BR116" s="510"/>
      <c r="BS116" s="510"/>
      <c r="BT116" s="510"/>
      <c r="BU116" s="510"/>
      <c r="BV116" s="510"/>
      <c r="BW116" s="510"/>
      <c r="BX116" s="510"/>
      <c r="BY116" s="510"/>
      <c r="BZ116" s="510"/>
      <c r="CA116" s="510"/>
      <c r="CB116" s="510"/>
      <c r="CC116" s="510"/>
      <c r="CD116" s="510"/>
      <c r="CE116" s="510"/>
      <c r="CF116" s="510"/>
      <c r="CG116" s="510"/>
      <c r="CH116" s="510"/>
      <c r="CI116" s="510"/>
      <c r="CJ116" s="510"/>
      <c r="CK116" s="510"/>
      <c r="CL116" s="510"/>
      <c r="CM116" s="510"/>
      <c r="CN116" s="510"/>
      <c r="CO116" s="510"/>
      <c r="CP116" s="510"/>
      <c r="CQ116" s="510"/>
      <c r="CR116" s="510"/>
      <c r="CS116" s="510"/>
      <c r="CT116" s="510"/>
      <c r="CU116" s="510"/>
      <c r="CV116" s="510"/>
      <c r="CW116" s="511"/>
      <c r="CX116" s="507"/>
      <c r="CY116" s="508"/>
      <c r="CZ116" s="508"/>
      <c r="DA116" s="508"/>
      <c r="DB116" s="508"/>
      <c r="DC116" s="508"/>
      <c r="DD116" s="508"/>
      <c r="DE116" s="508"/>
      <c r="DF116" s="508"/>
      <c r="DG116" s="508"/>
      <c r="DH116" s="508"/>
      <c r="DI116" s="509"/>
      <c r="DJ116" s="371"/>
      <c r="DK116" s="179"/>
      <c r="DL116" s="76"/>
    </row>
    <row r="117" spans="1:116">
      <c r="B117" s="507" t="s">
        <v>33</v>
      </c>
      <c r="C117" s="508"/>
      <c r="D117" s="508"/>
      <c r="E117" s="508"/>
      <c r="F117" s="508"/>
      <c r="G117" s="508"/>
      <c r="H117" s="508"/>
      <c r="I117" s="508"/>
      <c r="J117" s="508"/>
      <c r="K117" s="508"/>
      <c r="L117" s="508"/>
      <c r="M117" s="509"/>
      <c r="N117" s="410"/>
      <c r="O117" s="569" t="s">
        <v>270</v>
      </c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  <c r="BR117" s="569"/>
      <c r="BS117" s="569"/>
      <c r="BT117" s="569"/>
      <c r="BU117" s="569"/>
      <c r="BV117" s="569"/>
      <c r="BW117" s="569"/>
      <c r="BX117" s="569"/>
      <c r="BY117" s="569"/>
      <c r="BZ117" s="569"/>
      <c r="CA117" s="569"/>
      <c r="CB117" s="569"/>
      <c r="CC117" s="569"/>
      <c r="CD117" s="569"/>
      <c r="CE117" s="569"/>
      <c r="CF117" s="569"/>
      <c r="CG117" s="569"/>
      <c r="CH117" s="569"/>
      <c r="CI117" s="569"/>
      <c r="CJ117" s="569"/>
      <c r="CK117" s="569"/>
      <c r="CL117" s="569"/>
      <c r="CM117" s="569"/>
      <c r="CN117" s="569"/>
      <c r="CO117" s="569"/>
      <c r="CP117" s="569"/>
      <c r="CQ117" s="569"/>
      <c r="CR117" s="569"/>
      <c r="CS117" s="569"/>
      <c r="CT117" s="569"/>
      <c r="CU117" s="569"/>
      <c r="CV117" s="569"/>
      <c r="CW117" s="570"/>
      <c r="CX117" s="507" t="s">
        <v>12</v>
      </c>
      <c r="CY117" s="508"/>
      <c r="CZ117" s="508"/>
      <c r="DA117" s="508"/>
      <c r="DB117" s="508"/>
      <c r="DC117" s="508"/>
      <c r="DD117" s="508"/>
      <c r="DE117" s="508"/>
      <c r="DF117" s="508"/>
      <c r="DG117" s="508"/>
      <c r="DH117" s="508"/>
      <c r="DI117" s="509"/>
      <c r="DJ117" s="255"/>
      <c r="DK117" s="44"/>
      <c r="DL117" s="30"/>
    </row>
    <row r="118" spans="1:116">
      <c r="B118" s="507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9"/>
      <c r="N118" s="42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/>
      <c r="AM118" s="510"/>
      <c r="AN118" s="510"/>
      <c r="AO118" s="510"/>
      <c r="AP118" s="510"/>
      <c r="AQ118" s="510"/>
      <c r="AR118" s="510"/>
      <c r="AS118" s="510"/>
      <c r="AT118" s="510"/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0"/>
      <c r="BG118" s="510"/>
      <c r="BH118" s="510"/>
      <c r="BI118" s="510"/>
      <c r="BJ118" s="510"/>
      <c r="BK118" s="510"/>
      <c r="BL118" s="510"/>
      <c r="BM118" s="510"/>
      <c r="BN118" s="510"/>
      <c r="BO118" s="510"/>
      <c r="BP118" s="510"/>
      <c r="BQ118" s="510"/>
      <c r="BR118" s="510"/>
      <c r="BS118" s="510"/>
      <c r="BT118" s="510"/>
      <c r="BU118" s="510"/>
      <c r="BV118" s="510"/>
      <c r="BW118" s="510"/>
      <c r="BX118" s="510"/>
      <c r="BY118" s="510"/>
      <c r="BZ118" s="510"/>
      <c r="CA118" s="510"/>
      <c r="CB118" s="510"/>
      <c r="CC118" s="510"/>
      <c r="CD118" s="510"/>
      <c r="CE118" s="510"/>
      <c r="CF118" s="510"/>
      <c r="CG118" s="510"/>
      <c r="CH118" s="510"/>
      <c r="CI118" s="510"/>
      <c r="CJ118" s="510"/>
      <c r="CK118" s="510"/>
      <c r="CL118" s="510"/>
      <c r="CM118" s="510"/>
      <c r="CN118" s="510"/>
      <c r="CO118" s="510"/>
      <c r="CP118" s="510"/>
      <c r="CQ118" s="510"/>
      <c r="CR118" s="510"/>
      <c r="CS118" s="510"/>
      <c r="CT118" s="510"/>
      <c r="CU118" s="510"/>
      <c r="CV118" s="510"/>
      <c r="CW118" s="511"/>
      <c r="CX118" s="507"/>
      <c r="CY118" s="508"/>
      <c r="CZ118" s="508"/>
      <c r="DA118" s="508"/>
      <c r="DB118" s="508"/>
      <c r="DC118" s="508"/>
      <c r="DD118" s="508"/>
      <c r="DE118" s="508"/>
      <c r="DF118" s="508"/>
      <c r="DG118" s="508"/>
      <c r="DH118" s="508"/>
      <c r="DI118" s="509"/>
      <c r="DJ118" s="371"/>
      <c r="DK118" s="179"/>
      <c r="DL118" s="76"/>
    </row>
    <row r="119" spans="1:116" s="69" customFormat="1" ht="13.5" thickBot="1">
      <c r="A119" s="68"/>
      <c r="B119" s="578" t="s">
        <v>104</v>
      </c>
      <c r="C119" s="526"/>
      <c r="D119" s="526"/>
      <c r="E119" s="526"/>
      <c r="F119" s="526"/>
      <c r="G119" s="526"/>
      <c r="H119" s="526"/>
      <c r="I119" s="526"/>
      <c r="J119" s="526"/>
      <c r="K119" s="526"/>
      <c r="L119" s="526"/>
      <c r="M119" s="527"/>
      <c r="N119" s="417"/>
      <c r="O119" s="579" t="s">
        <v>271</v>
      </c>
      <c r="P119" s="579"/>
      <c r="Q119" s="579"/>
      <c r="R119" s="579"/>
      <c r="S119" s="579"/>
      <c r="T119" s="579"/>
      <c r="U119" s="579"/>
      <c r="V119" s="579"/>
      <c r="W119" s="579"/>
      <c r="X119" s="579"/>
      <c r="Y119" s="579"/>
      <c r="Z119" s="579"/>
      <c r="AA119" s="579"/>
      <c r="AB119" s="579"/>
      <c r="AC119" s="579"/>
      <c r="AD119" s="579"/>
      <c r="AE119" s="579"/>
      <c r="AF119" s="579"/>
      <c r="AG119" s="579"/>
      <c r="AH119" s="579"/>
      <c r="AI119" s="579"/>
      <c r="AJ119" s="579"/>
      <c r="AK119" s="579"/>
      <c r="AL119" s="579"/>
      <c r="AM119" s="579"/>
      <c r="AN119" s="579"/>
      <c r="AO119" s="579"/>
      <c r="AP119" s="579"/>
      <c r="AQ119" s="579"/>
      <c r="AR119" s="579"/>
      <c r="AS119" s="579"/>
      <c r="AT119" s="579"/>
      <c r="AU119" s="579"/>
      <c r="AV119" s="579"/>
      <c r="AW119" s="579"/>
      <c r="AX119" s="579"/>
      <c r="AY119" s="579"/>
      <c r="AZ119" s="579"/>
      <c r="BA119" s="579"/>
      <c r="BB119" s="579"/>
      <c r="BC119" s="579"/>
      <c r="BD119" s="579"/>
      <c r="BE119" s="579"/>
      <c r="BF119" s="579"/>
      <c r="BG119" s="579"/>
      <c r="BH119" s="579"/>
      <c r="BI119" s="579"/>
      <c r="BJ119" s="579"/>
      <c r="BK119" s="579"/>
      <c r="BL119" s="579"/>
      <c r="BM119" s="579"/>
      <c r="BN119" s="579"/>
      <c r="BO119" s="579"/>
      <c r="BP119" s="579"/>
      <c r="BQ119" s="579"/>
      <c r="BR119" s="579"/>
      <c r="BS119" s="579"/>
      <c r="BT119" s="579"/>
      <c r="BU119" s="579"/>
      <c r="BV119" s="579"/>
      <c r="BW119" s="579"/>
      <c r="BX119" s="579"/>
      <c r="BY119" s="579"/>
      <c r="BZ119" s="579"/>
      <c r="CA119" s="579"/>
      <c r="CB119" s="579"/>
      <c r="CC119" s="579"/>
      <c r="CD119" s="579"/>
      <c r="CE119" s="579"/>
      <c r="CF119" s="579"/>
      <c r="CG119" s="579"/>
      <c r="CH119" s="579"/>
      <c r="CI119" s="579"/>
      <c r="CJ119" s="579"/>
      <c r="CK119" s="579"/>
      <c r="CL119" s="579"/>
      <c r="CM119" s="579"/>
      <c r="CN119" s="579"/>
      <c r="CO119" s="579"/>
      <c r="CP119" s="579"/>
      <c r="CQ119" s="579"/>
      <c r="CR119" s="579"/>
      <c r="CS119" s="579"/>
      <c r="CT119" s="579"/>
      <c r="CU119" s="579"/>
      <c r="CV119" s="579"/>
      <c r="CW119" s="580"/>
      <c r="CX119" s="525" t="s">
        <v>11</v>
      </c>
      <c r="CY119" s="526"/>
      <c r="CZ119" s="526"/>
      <c r="DA119" s="526"/>
      <c r="DB119" s="526"/>
      <c r="DC119" s="526"/>
      <c r="DD119" s="526"/>
      <c r="DE119" s="526"/>
      <c r="DF119" s="526"/>
      <c r="DG119" s="526"/>
      <c r="DH119" s="526"/>
      <c r="DI119" s="527"/>
      <c r="DJ119" s="387">
        <v>469340</v>
      </c>
      <c r="DK119" s="182">
        <v>570490</v>
      </c>
      <c r="DL119" s="404">
        <v>575327</v>
      </c>
    </row>
    <row r="120" spans="1:116" ht="13.5" thickBot="1">
      <c r="B120" s="519"/>
      <c r="C120" s="520"/>
      <c r="D120" s="520"/>
      <c r="E120" s="520"/>
      <c r="F120" s="520"/>
      <c r="G120" s="520"/>
      <c r="H120" s="520"/>
      <c r="I120" s="520"/>
      <c r="J120" s="520"/>
      <c r="K120" s="520"/>
      <c r="L120" s="520"/>
      <c r="M120" s="521"/>
      <c r="N120" s="412"/>
      <c r="O120" s="522" t="s">
        <v>272</v>
      </c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L120" s="522"/>
      <c r="AM120" s="522"/>
      <c r="AN120" s="522"/>
      <c r="AO120" s="522"/>
      <c r="AP120" s="522"/>
      <c r="AQ120" s="522"/>
      <c r="AR120" s="522"/>
      <c r="AS120" s="522"/>
      <c r="AT120" s="522"/>
      <c r="AU120" s="522"/>
      <c r="AV120" s="522"/>
      <c r="AW120" s="522"/>
      <c r="AX120" s="522"/>
      <c r="AY120" s="522"/>
      <c r="AZ120" s="522"/>
      <c r="BA120" s="522"/>
      <c r="BB120" s="522"/>
      <c r="BC120" s="522"/>
      <c r="BD120" s="522"/>
      <c r="BE120" s="522"/>
      <c r="BF120" s="522"/>
      <c r="BG120" s="522"/>
      <c r="BH120" s="522"/>
      <c r="BI120" s="522"/>
      <c r="BJ120" s="522"/>
      <c r="BK120" s="522"/>
      <c r="BL120" s="522"/>
      <c r="BM120" s="522"/>
      <c r="BN120" s="522"/>
      <c r="BO120" s="522"/>
      <c r="BP120" s="522"/>
      <c r="BQ120" s="522"/>
      <c r="BR120" s="522"/>
      <c r="BS120" s="522"/>
      <c r="BT120" s="522"/>
      <c r="BU120" s="522"/>
      <c r="BV120" s="522"/>
      <c r="BW120" s="522"/>
      <c r="BX120" s="522"/>
      <c r="BY120" s="522"/>
      <c r="BZ120" s="522"/>
      <c r="CA120" s="522"/>
      <c r="CB120" s="522"/>
      <c r="CC120" s="522"/>
      <c r="CD120" s="522"/>
      <c r="CE120" s="522"/>
      <c r="CF120" s="522"/>
      <c r="CG120" s="522"/>
      <c r="CH120" s="522"/>
      <c r="CI120" s="522"/>
      <c r="CJ120" s="522"/>
      <c r="CK120" s="522"/>
      <c r="CL120" s="522"/>
      <c r="CM120" s="522"/>
      <c r="CN120" s="522"/>
      <c r="CO120" s="522"/>
      <c r="CP120" s="522"/>
      <c r="CQ120" s="522"/>
      <c r="CR120" s="522"/>
      <c r="CS120" s="522"/>
      <c r="CT120" s="522"/>
      <c r="CU120" s="522"/>
      <c r="CV120" s="522"/>
      <c r="CW120" s="523"/>
      <c r="CX120" s="519" t="s">
        <v>44</v>
      </c>
      <c r="CY120" s="520"/>
      <c r="CZ120" s="520"/>
      <c r="DA120" s="520"/>
      <c r="DB120" s="520"/>
      <c r="DC120" s="520"/>
      <c r="DD120" s="520"/>
      <c r="DE120" s="520"/>
      <c r="DF120" s="520"/>
      <c r="DG120" s="520"/>
      <c r="DH120" s="520"/>
      <c r="DI120" s="521"/>
      <c r="DJ120" s="385">
        <f>SUM(DJ111,DJ115,DJ117,DJ119)</f>
        <v>34803681</v>
      </c>
      <c r="DK120" s="180">
        <f>SUM(DK111,DK115,DK117,DK119)</f>
        <v>35227297</v>
      </c>
      <c r="DL120" s="161">
        <f>SUM(DL111,DL115,DL117,DL119)</f>
        <v>38145181</v>
      </c>
    </row>
    <row r="121" spans="1:116" ht="13.5" customHeight="1">
      <c r="B121" s="585"/>
      <c r="C121" s="484"/>
      <c r="D121" s="484"/>
      <c r="E121" s="484"/>
      <c r="F121" s="484"/>
      <c r="G121" s="484"/>
      <c r="H121" s="484"/>
      <c r="I121" s="484"/>
      <c r="J121" s="484"/>
      <c r="K121" s="484"/>
      <c r="L121" s="484"/>
      <c r="M121" s="485"/>
      <c r="N121" s="139"/>
      <c r="O121" s="497" t="s">
        <v>273</v>
      </c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  <c r="BA121" s="497"/>
      <c r="BB121" s="497"/>
      <c r="BC121" s="497"/>
      <c r="BD121" s="497"/>
      <c r="BE121" s="497"/>
      <c r="BF121" s="497"/>
      <c r="BG121" s="497"/>
      <c r="BH121" s="497"/>
      <c r="BI121" s="497"/>
      <c r="BJ121" s="497"/>
      <c r="BK121" s="497"/>
      <c r="BL121" s="497"/>
      <c r="BM121" s="497"/>
      <c r="BN121" s="497"/>
      <c r="BO121" s="497"/>
      <c r="BP121" s="497"/>
      <c r="BQ121" s="497"/>
      <c r="BR121" s="497"/>
      <c r="BS121" s="497"/>
      <c r="BT121" s="497"/>
      <c r="BU121" s="497"/>
      <c r="BV121" s="497"/>
      <c r="BW121" s="497"/>
      <c r="BX121" s="497"/>
      <c r="BY121" s="497"/>
      <c r="BZ121" s="497"/>
      <c r="CA121" s="497"/>
      <c r="CB121" s="497"/>
      <c r="CC121" s="497"/>
      <c r="CD121" s="497"/>
      <c r="CE121" s="497"/>
      <c r="CF121" s="497"/>
      <c r="CG121" s="497"/>
      <c r="CH121" s="497"/>
      <c r="CI121" s="497"/>
      <c r="CJ121" s="497"/>
      <c r="CK121" s="497"/>
      <c r="CL121" s="497"/>
      <c r="CM121" s="497"/>
      <c r="CN121" s="497"/>
      <c r="CO121" s="497"/>
      <c r="CP121" s="497"/>
      <c r="CQ121" s="497"/>
      <c r="CR121" s="497"/>
      <c r="CS121" s="497"/>
      <c r="CT121" s="497"/>
      <c r="CU121" s="497"/>
      <c r="CV121" s="497"/>
      <c r="CW121" s="498"/>
      <c r="CX121" s="585" t="s">
        <v>10</v>
      </c>
      <c r="CY121" s="484"/>
      <c r="CZ121" s="484"/>
      <c r="DA121" s="484"/>
      <c r="DB121" s="484"/>
      <c r="DC121" s="484"/>
      <c r="DD121" s="484"/>
      <c r="DE121" s="484"/>
      <c r="DF121" s="484"/>
      <c r="DG121" s="484"/>
      <c r="DH121" s="484"/>
      <c r="DI121" s="485"/>
      <c r="DJ121" s="381"/>
      <c r="DK121" s="77"/>
      <c r="DL121" s="71"/>
    </row>
    <row r="122" spans="1:116">
      <c r="B122" s="575" t="s">
        <v>43</v>
      </c>
      <c r="C122" s="494"/>
      <c r="D122" s="494"/>
      <c r="E122" s="494"/>
      <c r="F122" s="494"/>
      <c r="G122" s="494"/>
      <c r="H122" s="494"/>
      <c r="I122" s="494"/>
      <c r="J122" s="494"/>
      <c r="K122" s="494"/>
      <c r="L122" s="494"/>
      <c r="M122" s="495"/>
      <c r="N122" s="364"/>
      <c r="O122" s="581" t="s">
        <v>266</v>
      </c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  <c r="AP122" s="581"/>
      <c r="AQ122" s="581"/>
      <c r="AR122" s="581"/>
      <c r="AS122" s="581"/>
      <c r="AT122" s="581"/>
      <c r="AU122" s="581"/>
      <c r="AV122" s="581"/>
      <c r="AW122" s="581"/>
      <c r="AX122" s="581"/>
      <c r="AY122" s="581"/>
      <c r="AZ122" s="581"/>
      <c r="BA122" s="581"/>
      <c r="BB122" s="581"/>
      <c r="BC122" s="581"/>
      <c r="BD122" s="581"/>
      <c r="BE122" s="581"/>
      <c r="BF122" s="581"/>
      <c r="BG122" s="581"/>
      <c r="BH122" s="581"/>
      <c r="BI122" s="581"/>
      <c r="BJ122" s="581"/>
      <c r="BK122" s="581"/>
      <c r="BL122" s="581"/>
      <c r="BM122" s="581"/>
      <c r="BN122" s="581"/>
      <c r="BO122" s="581"/>
      <c r="BP122" s="581"/>
      <c r="BQ122" s="581"/>
      <c r="BR122" s="581"/>
      <c r="BS122" s="581"/>
      <c r="BT122" s="581"/>
      <c r="BU122" s="581"/>
      <c r="BV122" s="581"/>
      <c r="BW122" s="581"/>
      <c r="BX122" s="581"/>
      <c r="BY122" s="581"/>
      <c r="BZ122" s="581"/>
      <c r="CA122" s="581"/>
      <c r="CB122" s="581"/>
      <c r="CC122" s="581"/>
      <c r="CD122" s="581"/>
      <c r="CE122" s="581"/>
      <c r="CF122" s="581"/>
      <c r="CG122" s="581"/>
      <c r="CH122" s="581"/>
      <c r="CI122" s="581"/>
      <c r="CJ122" s="581"/>
      <c r="CK122" s="581"/>
      <c r="CL122" s="581"/>
      <c r="CM122" s="581"/>
      <c r="CN122" s="581"/>
      <c r="CO122" s="581"/>
      <c r="CP122" s="581"/>
      <c r="CQ122" s="581"/>
      <c r="CR122" s="581"/>
      <c r="CS122" s="581"/>
      <c r="CT122" s="581"/>
      <c r="CU122" s="581"/>
      <c r="CV122" s="581"/>
      <c r="CW122" s="581"/>
      <c r="CX122" s="493"/>
      <c r="CY122" s="494"/>
      <c r="CZ122" s="494"/>
      <c r="DA122" s="494"/>
      <c r="DB122" s="494"/>
      <c r="DC122" s="494"/>
      <c r="DD122" s="494"/>
      <c r="DE122" s="494"/>
      <c r="DF122" s="494"/>
      <c r="DG122" s="494"/>
      <c r="DH122" s="494"/>
      <c r="DI122" s="495"/>
      <c r="DJ122" s="386">
        <f>SUM(DJ123,DJ124)</f>
        <v>9585605</v>
      </c>
      <c r="DK122" s="181">
        <f>SUM(DK123,DK124)</f>
        <v>9530970</v>
      </c>
      <c r="DL122" s="163">
        <f>SUM(DL123,DL124)</f>
        <v>1831100</v>
      </c>
    </row>
    <row r="123" spans="1:116" ht="25.5" customHeight="1">
      <c r="B123" s="507"/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9"/>
      <c r="N123" s="364"/>
      <c r="O123" s="583" t="s">
        <v>274</v>
      </c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583"/>
      <c r="AB123" s="583"/>
      <c r="AC123" s="583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  <c r="AP123" s="583"/>
      <c r="AQ123" s="583"/>
      <c r="AR123" s="583"/>
      <c r="AS123" s="583"/>
      <c r="AT123" s="583"/>
      <c r="AU123" s="583"/>
      <c r="AV123" s="583"/>
      <c r="AW123" s="583"/>
      <c r="AX123" s="583"/>
      <c r="AY123" s="583"/>
      <c r="AZ123" s="583"/>
      <c r="BA123" s="583"/>
      <c r="BB123" s="583"/>
      <c r="BC123" s="583"/>
      <c r="BD123" s="583"/>
      <c r="BE123" s="583"/>
      <c r="BF123" s="583"/>
      <c r="BG123" s="583"/>
      <c r="BH123" s="583"/>
      <c r="BI123" s="583"/>
      <c r="BJ123" s="583"/>
      <c r="BK123" s="583"/>
      <c r="BL123" s="583"/>
      <c r="BM123" s="583"/>
      <c r="BN123" s="583"/>
      <c r="BO123" s="583"/>
      <c r="BP123" s="583"/>
      <c r="BQ123" s="583"/>
      <c r="BR123" s="583"/>
      <c r="BS123" s="583"/>
      <c r="BT123" s="583"/>
      <c r="BU123" s="583"/>
      <c r="BV123" s="583"/>
      <c r="BW123" s="583"/>
      <c r="BX123" s="583"/>
      <c r="BY123" s="583"/>
      <c r="BZ123" s="583"/>
      <c r="CA123" s="583"/>
      <c r="CB123" s="583"/>
      <c r="CC123" s="583"/>
      <c r="CD123" s="583"/>
      <c r="CE123" s="583"/>
      <c r="CF123" s="583"/>
      <c r="CG123" s="583"/>
      <c r="CH123" s="583"/>
      <c r="CI123" s="583"/>
      <c r="CJ123" s="583"/>
      <c r="CK123" s="583"/>
      <c r="CL123" s="583"/>
      <c r="CM123" s="583"/>
      <c r="CN123" s="583"/>
      <c r="CO123" s="583"/>
      <c r="CP123" s="583"/>
      <c r="CQ123" s="583"/>
      <c r="CR123" s="583"/>
      <c r="CS123" s="583"/>
      <c r="CT123" s="583"/>
      <c r="CU123" s="583"/>
      <c r="CV123" s="583"/>
      <c r="CW123" s="584"/>
      <c r="CX123" s="582">
        <v>1511</v>
      </c>
      <c r="CY123" s="508"/>
      <c r="CZ123" s="508"/>
      <c r="DA123" s="508"/>
      <c r="DB123" s="508"/>
      <c r="DC123" s="508"/>
      <c r="DD123" s="508"/>
      <c r="DE123" s="508"/>
      <c r="DF123" s="508"/>
      <c r="DG123" s="508"/>
      <c r="DH123" s="508"/>
      <c r="DI123" s="509"/>
      <c r="DJ123" s="255">
        <v>5468495</v>
      </c>
      <c r="DK123" s="44">
        <v>5455450</v>
      </c>
      <c r="DL123" s="401">
        <v>1756540</v>
      </c>
    </row>
    <row r="124" spans="1:116" ht="12.75" customHeight="1">
      <c r="B124" s="587"/>
      <c r="C124" s="508"/>
      <c r="D124" s="508"/>
      <c r="E124" s="508"/>
      <c r="F124" s="508"/>
      <c r="G124" s="508"/>
      <c r="H124" s="508"/>
      <c r="I124" s="508"/>
      <c r="J124" s="508"/>
      <c r="K124" s="508"/>
      <c r="L124" s="508"/>
      <c r="M124" s="509"/>
      <c r="N124" s="364"/>
      <c r="O124" s="583" t="s">
        <v>275</v>
      </c>
      <c r="P124" s="583"/>
      <c r="Q124" s="583"/>
      <c r="R124" s="583"/>
      <c r="S124" s="583"/>
      <c r="T124" s="583"/>
      <c r="U124" s="583"/>
      <c r="V124" s="583"/>
      <c r="W124" s="583"/>
      <c r="X124" s="583"/>
      <c r="Y124" s="583"/>
      <c r="Z124" s="583"/>
      <c r="AA124" s="583"/>
      <c r="AB124" s="583"/>
      <c r="AC124" s="583"/>
      <c r="AD124" s="583"/>
      <c r="AE124" s="583"/>
      <c r="AF124" s="583"/>
      <c r="AG124" s="583"/>
      <c r="AH124" s="583"/>
      <c r="AI124" s="583"/>
      <c r="AJ124" s="583"/>
      <c r="AK124" s="583"/>
      <c r="AL124" s="583"/>
      <c r="AM124" s="583"/>
      <c r="AN124" s="583"/>
      <c r="AO124" s="583"/>
      <c r="AP124" s="583"/>
      <c r="AQ124" s="583"/>
      <c r="AR124" s="583"/>
      <c r="AS124" s="583"/>
      <c r="AT124" s="583"/>
      <c r="AU124" s="583"/>
      <c r="AV124" s="583"/>
      <c r="AW124" s="583"/>
      <c r="AX124" s="583"/>
      <c r="AY124" s="583"/>
      <c r="AZ124" s="583"/>
      <c r="BA124" s="583"/>
      <c r="BB124" s="583"/>
      <c r="BC124" s="583"/>
      <c r="BD124" s="583"/>
      <c r="BE124" s="583"/>
      <c r="BF124" s="583"/>
      <c r="BG124" s="583"/>
      <c r="BH124" s="583"/>
      <c r="BI124" s="583"/>
      <c r="BJ124" s="583"/>
      <c r="BK124" s="583"/>
      <c r="BL124" s="583"/>
      <c r="BM124" s="583"/>
      <c r="BN124" s="583"/>
      <c r="BO124" s="583"/>
      <c r="BP124" s="583"/>
      <c r="BQ124" s="583"/>
      <c r="BR124" s="583"/>
      <c r="BS124" s="583"/>
      <c r="BT124" s="583"/>
      <c r="BU124" s="583"/>
      <c r="BV124" s="583"/>
      <c r="BW124" s="583"/>
      <c r="BX124" s="583"/>
      <c r="BY124" s="583"/>
      <c r="BZ124" s="583"/>
      <c r="CA124" s="583"/>
      <c r="CB124" s="583"/>
      <c r="CC124" s="583"/>
      <c r="CD124" s="583"/>
      <c r="CE124" s="583"/>
      <c r="CF124" s="583"/>
      <c r="CG124" s="583"/>
      <c r="CH124" s="583"/>
      <c r="CI124" s="583"/>
      <c r="CJ124" s="583"/>
      <c r="CK124" s="583"/>
      <c r="CL124" s="583"/>
      <c r="CM124" s="583"/>
      <c r="CN124" s="583"/>
      <c r="CO124" s="583"/>
      <c r="CP124" s="583"/>
      <c r="CQ124" s="583"/>
      <c r="CR124" s="583"/>
      <c r="CS124" s="583"/>
      <c r="CT124" s="583"/>
      <c r="CU124" s="583"/>
      <c r="CV124" s="583"/>
      <c r="CW124" s="584"/>
      <c r="CX124" s="582">
        <v>1512</v>
      </c>
      <c r="CY124" s="508"/>
      <c r="CZ124" s="508"/>
      <c r="DA124" s="508"/>
      <c r="DB124" s="508"/>
      <c r="DC124" s="508"/>
      <c r="DD124" s="508"/>
      <c r="DE124" s="508"/>
      <c r="DF124" s="508"/>
      <c r="DG124" s="508"/>
      <c r="DH124" s="508"/>
      <c r="DI124" s="509"/>
      <c r="DJ124" s="255">
        <v>4117110</v>
      </c>
      <c r="DK124" s="44">
        <v>4075520</v>
      </c>
      <c r="DL124" s="401">
        <v>74560</v>
      </c>
    </row>
    <row r="125" spans="1:116">
      <c r="B125" s="507"/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9"/>
      <c r="N125" s="368"/>
      <c r="O125" s="510"/>
      <c r="P125" s="588"/>
      <c r="Q125" s="588"/>
      <c r="R125" s="588"/>
      <c r="S125" s="588"/>
      <c r="T125" s="588"/>
      <c r="U125" s="588"/>
      <c r="V125" s="588"/>
      <c r="W125" s="588"/>
      <c r="X125" s="588"/>
      <c r="Y125" s="588"/>
      <c r="Z125" s="588"/>
      <c r="AA125" s="588"/>
      <c r="AB125" s="588"/>
      <c r="AC125" s="588"/>
      <c r="AD125" s="588"/>
      <c r="AE125" s="588"/>
      <c r="AF125" s="588"/>
      <c r="AG125" s="588"/>
      <c r="AH125" s="588"/>
      <c r="AI125" s="588"/>
      <c r="AJ125" s="588"/>
      <c r="AK125" s="588"/>
      <c r="AL125" s="588"/>
      <c r="AM125" s="588"/>
      <c r="AN125" s="588"/>
      <c r="AO125" s="588"/>
      <c r="AP125" s="588"/>
      <c r="AQ125" s="588"/>
      <c r="AR125" s="588"/>
      <c r="AS125" s="588"/>
      <c r="AT125" s="588"/>
      <c r="AU125" s="588"/>
      <c r="AV125" s="588"/>
      <c r="AW125" s="588"/>
      <c r="AX125" s="588"/>
      <c r="AY125" s="588"/>
      <c r="AZ125" s="588"/>
      <c r="BA125" s="588"/>
      <c r="BB125" s="588"/>
      <c r="BC125" s="588"/>
      <c r="BD125" s="588"/>
      <c r="BE125" s="588"/>
      <c r="BF125" s="588"/>
      <c r="BG125" s="588"/>
      <c r="BH125" s="588"/>
      <c r="BI125" s="588"/>
      <c r="BJ125" s="588"/>
      <c r="BK125" s="588"/>
      <c r="BL125" s="588"/>
      <c r="BM125" s="588"/>
      <c r="BN125" s="588"/>
      <c r="BO125" s="588"/>
      <c r="BP125" s="588"/>
      <c r="BQ125" s="588"/>
      <c r="BR125" s="588"/>
      <c r="BS125" s="588"/>
      <c r="BT125" s="588"/>
      <c r="BU125" s="588"/>
      <c r="BV125" s="588"/>
      <c r="BW125" s="588"/>
      <c r="BX125" s="588"/>
      <c r="BY125" s="588"/>
      <c r="BZ125" s="588"/>
      <c r="CA125" s="588"/>
      <c r="CB125" s="588"/>
      <c r="CC125" s="588"/>
      <c r="CD125" s="588"/>
      <c r="CE125" s="588"/>
      <c r="CF125" s="588"/>
      <c r="CG125" s="588"/>
      <c r="CH125" s="588"/>
      <c r="CI125" s="588"/>
      <c r="CJ125" s="588"/>
      <c r="CK125" s="588"/>
      <c r="CL125" s="588"/>
      <c r="CM125" s="588"/>
      <c r="CN125" s="588"/>
      <c r="CO125" s="588"/>
      <c r="CP125" s="588"/>
      <c r="CQ125" s="588"/>
      <c r="CR125" s="588"/>
      <c r="CS125" s="588"/>
      <c r="CT125" s="588"/>
      <c r="CU125" s="588"/>
      <c r="CV125" s="588"/>
      <c r="CW125" s="589"/>
      <c r="CX125" s="507"/>
      <c r="CY125" s="508"/>
      <c r="CZ125" s="508"/>
      <c r="DA125" s="508"/>
      <c r="DB125" s="508"/>
      <c r="DC125" s="508"/>
      <c r="DD125" s="508"/>
      <c r="DE125" s="508"/>
      <c r="DF125" s="508"/>
      <c r="DG125" s="508"/>
      <c r="DH125" s="508"/>
      <c r="DI125" s="509"/>
      <c r="DJ125" s="371"/>
      <c r="DK125" s="179"/>
      <c r="DL125" s="76"/>
    </row>
    <row r="126" spans="1:116">
      <c r="B126" s="586" t="s">
        <v>104</v>
      </c>
      <c r="C126" s="508"/>
      <c r="D126" s="508"/>
      <c r="E126" s="508"/>
      <c r="F126" s="508"/>
      <c r="G126" s="508"/>
      <c r="H126" s="508"/>
      <c r="I126" s="508"/>
      <c r="J126" s="508"/>
      <c r="K126" s="508"/>
      <c r="L126" s="508"/>
      <c r="M126" s="509"/>
      <c r="N126" s="363"/>
      <c r="O126" s="569" t="s">
        <v>276</v>
      </c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69"/>
      <c r="CC126" s="569"/>
      <c r="CD126" s="569"/>
      <c r="CE126" s="569"/>
      <c r="CF126" s="569"/>
      <c r="CG126" s="569"/>
      <c r="CH126" s="569"/>
      <c r="CI126" s="569"/>
      <c r="CJ126" s="569"/>
      <c r="CK126" s="569"/>
      <c r="CL126" s="569"/>
      <c r="CM126" s="569"/>
      <c r="CN126" s="569"/>
      <c r="CO126" s="569"/>
      <c r="CP126" s="569"/>
      <c r="CQ126" s="569"/>
      <c r="CR126" s="569"/>
      <c r="CS126" s="569"/>
      <c r="CT126" s="569"/>
      <c r="CU126" s="569"/>
      <c r="CV126" s="569"/>
      <c r="CW126" s="570"/>
      <c r="CX126" s="541" t="s">
        <v>9</v>
      </c>
      <c r="CY126" s="508"/>
      <c r="CZ126" s="508"/>
      <c r="DA126" s="508"/>
      <c r="DB126" s="508"/>
      <c r="DC126" s="508"/>
      <c r="DD126" s="508"/>
      <c r="DE126" s="508"/>
      <c r="DF126" s="508"/>
      <c r="DG126" s="508"/>
      <c r="DH126" s="508"/>
      <c r="DI126" s="509"/>
      <c r="DJ126" s="371">
        <f>SUM(DJ127:DJ134)</f>
        <v>9750706</v>
      </c>
      <c r="DK126" s="179">
        <f>SUM(DK127:DK134)</f>
        <v>8669198</v>
      </c>
      <c r="DL126" s="76">
        <f>SUM(DL127:DL134)</f>
        <v>10121980</v>
      </c>
    </row>
    <row r="127" spans="1:116">
      <c r="B127" s="582"/>
      <c r="C127" s="508"/>
      <c r="D127" s="508"/>
      <c r="E127" s="508"/>
      <c r="F127" s="508"/>
      <c r="G127" s="508"/>
      <c r="H127" s="508"/>
      <c r="I127" s="508"/>
      <c r="J127" s="508"/>
      <c r="K127" s="508"/>
      <c r="L127" s="508"/>
      <c r="M127" s="509"/>
      <c r="N127" s="363"/>
      <c r="O127" s="569" t="s">
        <v>277</v>
      </c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  <c r="BR127" s="569"/>
      <c r="BS127" s="569"/>
      <c r="BT127" s="569"/>
      <c r="BU127" s="569"/>
      <c r="BV127" s="569"/>
      <c r="BW127" s="569"/>
      <c r="BX127" s="569"/>
      <c r="BY127" s="569"/>
      <c r="BZ127" s="569"/>
      <c r="CA127" s="569"/>
      <c r="CB127" s="569"/>
      <c r="CC127" s="569"/>
      <c r="CD127" s="569"/>
      <c r="CE127" s="569"/>
      <c r="CF127" s="569"/>
      <c r="CG127" s="569"/>
      <c r="CH127" s="569"/>
      <c r="CI127" s="569"/>
      <c r="CJ127" s="569"/>
      <c r="CK127" s="569"/>
      <c r="CL127" s="569"/>
      <c r="CM127" s="569"/>
      <c r="CN127" s="569"/>
      <c r="CO127" s="569"/>
      <c r="CP127" s="569"/>
      <c r="CQ127" s="569"/>
      <c r="CR127" s="569"/>
      <c r="CS127" s="569"/>
      <c r="CT127" s="569"/>
      <c r="CU127" s="569"/>
      <c r="CV127" s="569"/>
      <c r="CW127" s="570"/>
      <c r="CX127" s="541" t="s">
        <v>42</v>
      </c>
      <c r="CY127" s="508"/>
      <c r="CZ127" s="508"/>
      <c r="DA127" s="508"/>
      <c r="DB127" s="508"/>
      <c r="DC127" s="508"/>
      <c r="DD127" s="508"/>
      <c r="DE127" s="508"/>
      <c r="DF127" s="508"/>
      <c r="DG127" s="508"/>
      <c r="DH127" s="508"/>
      <c r="DI127" s="509"/>
      <c r="DJ127" s="255">
        <v>4358258</v>
      </c>
      <c r="DK127" s="44">
        <v>5315569</v>
      </c>
      <c r="DL127" s="401">
        <v>6212616</v>
      </c>
    </row>
    <row r="128" spans="1:116">
      <c r="B128" s="541"/>
      <c r="C128" s="508"/>
      <c r="D128" s="508"/>
      <c r="E128" s="508"/>
      <c r="F128" s="508"/>
      <c r="G128" s="508"/>
      <c r="H128" s="508"/>
      <c r="I128" s="508"/>
      <c r="J128" s="508"/>
      <c r="K128" s="508"/>
      <c r="L128" s="508"/>
      <c r="M128" s="509"/>
      <c r="N128" s="363"/>
      <c r="O128" s="569" t="s">
        <v>278</v>
      </c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69"/>
      <c r="CC128" s="569"/>
      <c r="CD128" s="569"/>
      <c r="CE128" s="569"/>
      <c r="CF128" s="569"/>
      <c r="CG128" s="569"/>
      <c r="CH128" s="569"/>
      <c r="CI128" s="569"/>
      <c r="CJ128" s="569"/>
      <c r="CK128" s="569"/>
      <c r="CL128" s="569"/>
      <c r="CM128" s="569"/>
      <c r="CN128" s="569"/>
      <c r="CO128" s="569"/>
      <c r="CP128" s="569"/>
      <c r="CQ128" s="569"/>
      <c r="CR128" s="569"/>
      <c r="CS128" s="569"/>
      <c r="CT128" s="569"/>
      <c r="CU128" s="569"/>
      <c r="CV128" s="569"/>
      <c r="CW128" s="570"/>
      <c r="CX128" s="541" t="s">
        <v>41</v>
      </c>
      <c r="CY128" s="508"/>
      <c r="CZ128" s="508"/>
      <c r="DA128" s="508"/>
      <c r="DB128" s="508"/>
      <c r="DC128" s="508"/>
      <c r="DD128" s="508"/>
      <c r="DE128" s="508"/>
      <c r="DF128" s="508"/>
      <c r="DG128" s="508"/>
      <c r="DH128" s="508"/>
      <c r="DI128" s="509"/>
      <c r="DJ128" s="255">
        <v>0</v>
      </c>
      <c r="DK128" s="44">
        <v>0</v>
      </c>
      <c r="DL128" s="30">
        <v>0</v>
      </c>
    </row>
    <row r="129" spans="1:125">
      <c r="B129" s="541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9"/>
      <c r="N129" s="363"/>
      <c r="O129" s="569" t="s">
        <v>279</v>
      </c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  <c r="BR129" s="569"/>
      <c r="BS129" s="569"/>
      <c r="BT129" s="569"/>
      <c r="BU129" s="569"/>
      <c r="BV129" s="569"/>
      <c r="BW129" s="569"/>
      <c r="BX129" s="569"/>
      <c r="BY129" s="569"/>
      <c r="BZ129" s="569"/>
      <c r="CA129" s="569"/>
      <c r="CB129" s="569"/>
      <c r="CC129" s="569"/>
      <c r="CD129" s="569"/>
      <c r="CE129" s="569"/>
      <c r="CF129" s="569"/>
      <c r="CG129" s="569"/>
      <c r="CH129" s="569"/>
      <c r="CI129" s="569"/>
      <c r="CJ129" s="569"/>
      <c r="CK129" s="569"/>
      <c r="CL129" s="569"/>
      <c r="CM129" s="569"/>
      <c r="CN129" s="569"/>
      <c r="CO129" s="569"/>
      <c r="CP129" s="569"/>
      <c r="CQ129" s="569"/>
      <c r="CR129" s="569"/>
      <c r="CS129" s="569"/>
      <c r="CT129" s="569"/>
      <c r="CU129" s="569"/>
      <c r="CV129" s="569"/>
      <c r="CW129" s="570"/>
      <c r="CX129" s="541" t="s">
        <v>40</v>
      </c>
      <c r="CY129" s="508"/>
      <c r="CZ129" s="508"/>
      <c r="DA129" s="508"/>
      <c r="DB129" s="508"/>
      <c r="DC129" s="508"/>
      <c r="DD129" s="508"/>
      <c r="DE129" s="508"/>
      <c r="DF129" s="508"/>
      <c r="DG129" s="508"/>
      <c r="DH129" s="508"/>
      <c r="DI129" s="509"/>
      <c r="DJ129" s="255">
        <v>639812</v>
      </c>
      <c r="DK129" s="44">
        <v>48444</v>
      </c>
      <c r="DL129" s="401">
        <v>10806</v>
      </c>
    </row>
    <row r="130" spans="1:125">
      <c r="B130" s="541"/>
      <c r="C130" s="508"/>
      <c r="D130" s="508"/>
      <c r="E130" s="508"/>
      <c r="F130" s="508"/>
      <c r="G130" s="508"/>
      <c r="H130" s="508"/>
      <c r="I130" s="508"/>
      <c r="J130" s="508"/>
      <c r="K130" s="508"/>
      <c r="L130" s="508"/>
      <c r="M130" s="509"/>
      <c r="N130" s="363"/>
      <c r="O130" s="569" t="s">
        <v>280</v>
      </c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69"/>
      <c r="CC130" s="569"/>
      <c r="CD130" s="569"/>
      <c r="CE130" s="569"/>
      <c r="CF130" s="569"/>
      <c r="CG130" s="569"/>
      <c r="CH130" s="569"/>
      <c r="CI130" s="569"/>
      <c r="CJ130" s="569"/>
      <c r="CK130" s="569"/>
      <c r="CL130" s="569"/>
      <c r="CM130" s="569"/>
      <c r="CN130" s="569"/>
      <c r="CO130" s="569"/>
      <c r="CP130" s="569"/>
      <c r="CQ130" s="569"/>
      <c r="CR130" s="569"/>
      <c r="CS130" s="569"/>
      <c r="CT130" s="569"/>
      <c r="CU130" s="569"/>
      <c r="CV130" s="569"/>
      <c r="CW130" s="570"/>
      <c r="CX130" s="541" t="s">
        <v>39</v>
      </c>
      <c r="CY130" s="508"/>
      <c r="CZ130" s="508"/>
      <c r="DA130" s="508"/>
      <c r="DB130" s="508"/>
      <c r="DC130" s="508"/>
      <c r="DD130" s="508"/>
      <c r="DE130" s="508"/>
      <c r="DF130" s="508"/>
      <c r="DG130" s="508"/>
      <c r="DH130" s="508"/>
      <c r="DI130" s="509"/>
      <c r="DJ130" s="255">
        <v>316708</v>
      </c>
      <c r="DK130" s="44">
        <v>328605</v>
      </c>
      <c r="DL130" s="401">
        <v>312890</v>
      </c>
    </row>
    <row r="131" spans="1:125">
      <c r="B131" s="541"/>
      <c r="C131" s="508"/>
      <c r="D131" s="508"/>
      <c r="E131" s="508"/>
      <c r="F131" s="508"/>
      <c r="G131" s="508"/>
      <c r="H131" s="508"/>
      <c r="I131" s="508"/>
      <c r="J131" s="508"/>
      <c r="K131" s="508"/>
      <c r="L131" s="508"/>
      <c r="M131" s="509"/>
      <c r="N131" s="363"/>
      <c r="O131" s="569" t="s">
        <v>281</v>
      </c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  <c r="AO131" s="569"/>
      <c r="AP131" s="569"/>
      <c r="AQ131" s="569"/>
      <c r="AR131" s="569"/>
      <c r="AS131" s="569"/>
      <c r="AT131" s="569"/>
      <c r="AU131" s="569"/>
      <c r="AV131" s="569"/>
      <c r="AW131" s="569"/>
      <c r="AX131" s="569"/>
      <c r="AY131" s="569"/>
      <c r="AZ131" s="569"/>
      <c r="BA131" s="569"/>
      <c r="BB131" s="569"/>
      <c r="BC131" s="569"/>
      <c r="BD131" s="569"/>
      <c r="BE131" s="569"/>
      <c r="BF131" s="569"/>
      <c r="BG131" s="569"/>
      <c r="BH131" s="569"/>
      <c r="BI131" s="569"/>
      <c r="BJ131" s="569"/>
      <c r="BK131" s="569"/>
      <c r="BL131" s="569"/>
      <c r="BM131" s="569"/>
      <c r="BN131" s="569"/>
      <c r="BO131" s="569"/>
      <c r="BP131" s="569"/>
      <c r="BQ131" s="569"/>
      <c r="BR131" s="569"/>
      <c r="BS131" s="569"/>
      <c r="BT131" s="569"/>
      <c r="BU131" s="569"/>
      <c r="BV131" s="569"/>
      <c r="BW131" s="569"/>
      <c r="BX131" s="569"/>
      <c r="BY131" s="569"/>
      <c r="BZ131" s="569"/>
      <c r="CA131" s="569"/>
      <c r="CB131" s="569"/>
      <c r="CC131" s="569"/>
      <c r="CD131" s="569"/>
      <c r="CE131" s="569"/>
      <c r="CF131" s="569"/>
      <c r="CG131" s="569"/>
      <c r="CH131" s="569"/>
      <c r="CI131" s="569"/>
      <c r="CJ131" s="569"/>
      <c r="CK131" s="569"/>
      <c r="CL131" s="569"/>
      <c r="CM131" s="569"/>
      <c r="CN131" s="569"/>
      <c r="CO131" s="569"/>
      <c r="CP131" s="569"/>
      <c r="CQ131" s="569"/>
      <c r="CR131" s="569"/>
      <c r="CS131" s="569"/>
      <c r="CT131" s="569"/>
      <c r="CU131" s="569"/>
      <c r="CV131" s="569"/>
      <c r="CW131" s="570"/>
      <c r="CX131" s="541" t="s">
        <v>38</v>
      </c>
      <c r="CY131" s="508"/>
      <c r="CZ131" s="508"/>
      <c r="DA131" s="508"/>
      <c r="DB131" s="508"/>
      <c r="DC131" s="508"/>
      <c r="DD131" s="508"/>
      <c r="DE131" s="508"/>
      <c r="DF131" s="508"/>
      <c r="DG131" s="508"/>
      <c r="DH131" s="508"/>
      <c r="DI131" s="509"/>
      <c r="DJ131" s="255">
        <v>1055450</v>
      </c>
      <c r="DK131" s="44">
        <v>623824</v>
      </c>
      <c r="DL131" s="401">
        <v>786475</v>
      </c>
    </row>
    <row r="132" spans="1:125">
      <c r="B132" s="541"/>
      <c r="C132" s="508"/>
      <c r="D132" s="508"/>
      <c r="E132" s="508"/>
      <c r="F132" s="508"/>
      <c r="G132" s="508"/>
      <c r="H132" s="508"/>
      <c r="I132" s="508"/>
      <c r="J132" s="508"/>
      <c r="K132" s="508"/>
      <c r="L132" s="508"/>
      <c r="M132" s="509"/>
      <c r="N132" s="363"/>
      <c r="O132" s="569" t="s">
        <v>282</v>
      </c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69"/>
      <c r="CC132" s="569"/>
      <c r="CD132" s="569"/>
      <c r="CE132" s="569"/>
      <c r="CF132" s="569"/>
      <c r="CG132" s="569"/>
      <c r="CH132" s="569"/>
      <c r="CI132" s="569"/>
      <c r="CJ132" s="569"/>
      <c r="CK132" s="569"/>
      <c r="CL132" s="569"/>
      <c r="CM132" s="569"/>
      <c r="CN132" s="569"/>
      <c r="CO132" s="569"/>
      <c r="CP132" s="569"/>
      <c r="CQ132" s="569"/>
      <c r="CR132" s="569"/>
      <c r="CS132" s="569"/>
      <c r="CT132" s="569"/>
      <c r="CU132" s="569"/>
      <c r="CV132" s="569"/>
      <c r="CW132" s="570"/>
      <c r="CX132" s="541" t="s">
        <v>37</v>
      </c>
      <c r="CY132" s="508"/>
      <c r="CZ132" s="508"/>
      <c r="DA132" s="508"/>
      <c r="DB132" s="508"/>
      <c r="DC132" s="508"/>
      <c r="DD132" s="508"/>
      <c r="DE132" s="508"/>
      <c r="DF132" s="508"/>
      <c r="DG132" s="508"/>
      <c r="DH132" s="508"/>
      <c r="DI132" s="509"/>
      <c r="DJ132" s="255">
        <v>1983135</v>
      </c>
      <c r="DK132" s="44">
        <v>1743124</v>
      </c>
      <c r="DL132" s="401">
        <v>2047937</v>
      </c>
    </row>
    <row r="133" spans="1:125">
      <c r="B133" s="541"/>
      <c r="C133" s="508"/>
      <c r="D133" s="508"/>
      <c r="E133" s="508"/>
      <c r="F133" s="508"/>
      <c r="G133" s="508"/>
      <c r="H133" s="508"/>
      <c r="I133" s="508"/>
      <c r="J133" s="508"/>
      <c r="K133" s="508"/>
      <c r="L133" s="508"/>
      <c r="M133" s="509"/>
      <c r="N133" s="363"/>
      <c r="O133" s="583" t="s">
        <v>283</v>
      </c>
      <c r="P133" s="590"/>
      <c r="Q133" s="590"/>
      <c r="R133" s="590"/>
      <c r="S133" s="590"/>
      <c r="T133" s="590"/>
      <c r="U133" s="590"/>
      <c r="V133" s="590"/>
      <c r="W133" s="590"/>
      <c r="X133" s="590"/>
      <c r="Y133" s="590"/>
      <c r="Z133" s="590"/>
      <c r="AA133" s="590"/>
      <c r="AB133" s="590"/>
      <c r="AC133" s="590"/>
      <c r="AD133" s="590"/>
      <c r="AE133" s="590"/>
      <c r="AF133" s="590"/>
      <c r="AG133" s="590"/>
      <c r="AH133" s="590"/>
      <c r="AI133" s="590"/>
      <c r="AJ133" s="590"/>
      <c r="AK133" s="590"/>
      <c r="AL133" s="590"/>
      <c r="AM133" s="590"/>
      <c r="AN133" s="590"/>
      <c r="AO133" s="590"/>
      <c r="AP133" s="590"/>
      <c r="AQ133" s="590"/>
      <c r="AR133" s="590"/>
      <c r="AS133" s="590"/>
      <c r="AT133" s="590"/>
      <c r="AU133" s="590"/>
      <c r="AV133" s="590"/>
      <c r="AW133" s="590"/>
      <c r="AX133" s="590"/>
      <c r="AY133" s="590"/>
      <c r="AZ133" s="590"/>
      <c r="BA133" s="590"/>
      <c r="BB133" s="590"/>
      <c r="BC133" s="590"/>
      <c r="BD133" s="590"/>
      <c r="BE133" s="590"/>
      <c r="BF133" s="590"/>
      <c r="BG133" s="590"/>
      <c r="BH133" s="590"/>
      <c r="BI133" s="590"/>
      <c r="BJ133" s="590"/>
      <c r="BK133" s="590"/>
      <c r="BL133" s="590"/>
      <c r="BM133" s="590"/>
      <c r="BN133" s="590"/>
      <c r="BO133" s="590"/>
      <c r="BP133" s="590"/>
      <c r="BQ133" s="590"/>
      <c r="BR133" s="590"/>
      <c r="BS133" s="590"/>
      <c r="BT133" s="590"/>
      <c r="BU133" s="590"/>
      <c r="BV133" s="590"/>
      <c r="BW133" s="590"/>
      <c r="BX133" s="590"/>
      <c r="BY133" s="590"/>
      <c r="BZ133" s="590"/>
      <c r="CA133" s="590"/>
      <c r="CB133" s="590"/>
      <c r="CC133" s="590"/>
      <c r="CD133" s="590"/>
      <c r="CE133" s="590"/>
      <c r="CF133" s="590"/>
      <c r="CG133" s="590"/>
      <c r="CH133" s="590"/>
      <c r="CI133" s="590"/>
      <c r="CJ133" s="590"/>
      <c r="CK133" s="590"/>
      <c r="CL133" s="590"/>
      <c r="CM133" s="590"/>
      <c r="CN133" s="590"/>
      <c r="CO133" s="590"/>
      <c r="CP133" s="590"/>
      <c r="CQ133" s="590"/>
      <c r="CR133" s="590"/>
      <c r="CS133" s="590"/>
      <c r="CT133" s="590"/>
      <c r="CU133" s="590"/>
      <c r="CV133" s="590"/>
      <c r="CW133" s="591"/>
      <c r="CX133" s="541" t="s">
        <v>36</v>
      </c>
      <c r="CY133" s="508"/>
      <c r="CZ133" s="508"/>
      <c r="DA133" s="508"/>
      <c r="DB133" s="508"/>
      <c r="DC133" s="508"/>
      <c r="DD133" s="508"/>
      <c r="DE133" s="508"/>
      <c r="DF133" s="508"/>
      <c r="DG133" s="508"/>
      <c r="DH133" s="508"/>
      <c r="DI133" s="509"/>
      <c r="DJ133" s="255">
        <v>844650</v>
      </c>
      <c r="DK133" s="44">
        <v>13120</v>
      </c>
      <c r="DL133" s="401">
        <v>18754</v>
      </c>
    </row>
    <row r="134" spans="1:125">
      <c r="B134" s="541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9"/>
      <c r="N134" s="363"/>
      <c r="O134" s="569" t="s">
        <v>284</v>
      </c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69"/>
      <c r="CC134" s="569"/>
      <c r="CD134" s="569"/>
      <c r="CE134" s="569"/>
      <c r="CF134" s="569"/>
      <c r="CG134" s="569"/>
      <c r="CH134" s="569"/>
      <c r="CI134" s="569"/>
      <c r="CJ134" s="569"/>
      <c r="CK134" s="569"/>
      <c r="CL134" s="569"/>
      <c r="CM134" s="569"/>
      <c r="CN134" s="569"/>
      <c r="CO134" s="569"/>
      <c r="CP134" s="569"/>
      <c r="CQ134" s="569"/>
      <c r="CR134" s="569"/>
      <c r="CS134" s="569"/>
      <c r="CT134" s="569"/>
      <c r="CU134" s="569"/>
      <c r="CV134" s="569"/>
      <c r="CW134" s="570"/>
      <c r="CX134" s="541" t="s">
        <v>35</v>
      </c>
      <c r="CY134" s="508"/>
      <c r="CZ134" s="508"/>
      <c r="DA134" s="508"/>
      <c r="DB134" s="508"/>
      <c r="DC134" s="508"/>
      <c r="DD134" s="508"/>
      <c r="DE134" s="508"/>
      <c r="DF134" s="508"/>
      <c r="DG134" s="508"/>
      <c r="DH134" s="508"/>
      <c r="DI134" s="509"/>
      <c r="DJ134" s="255">
        <v>552693</v>
      </c>
      <c r="DK134" s="44">
        <v>596512</v>
      </c>
      <c r="DL134" s="401">
        <v>732502</v>
      </c>
    </row>
    <row r="135" spans="1:125">
      <c r="B135" s="507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9"/>
      <c r="N135" s="368"/>
      <c r="O135" s="510"/>
      <c r="P135" s="588"/>
      <c r="Q135" s="588"/>
      <c r="R135" s="588"/>
      <c r="S135" s="588"/>
      <c r="T135" s="588"/>
      <c r="U135" s="588"/>
      <c r="V135" s="588"/>
      <c r="W135" s="588"/>
      <c r="X135" s="588"/>
      <c r="Y135" s="588"/>
      <c r="Z135" s="588"/>
      <c r="AA135" s="588"/>
      <c r="AB135" s="588"/>
      <c r="AC135" s="588"/>
      <c r="AD135" s="588"/>
      <c r="AE135" s="588"/>
      <c r="AF135" s="588"/>
      <c r="AG135" s="588"/>
      <c r="AH135" s="588"/>
      <c r="AI135" s="588"/>
      <c r="AJ135" s="588"/>
      <c r="AK135" s="588"/>
      <c r="AL135" s="588"/>
      <c r="AM135" s="588"/>
      <c r="AN135" s="588"/>
      <c r="AO135" s="588"/>
      <c r="AP135" s="588"/>
      <c r="AQ135" s="588"/>
      <c r="AR135" s="588"/>
      <c r="AS135" s="588"/>
      <c r="AT135" s="588"/>
      <c r="AU135" s="588"/>
      <c r="AV135" s="588"/>
      <c r="AW135" s="588"/>
      <c r="AX135" s="588"/>
      <c r="AY135" s="588"/>
      <c r="AZ135" s="588"/>
      <c r="BA135" s="588"/>
      <c r="BB135" s="588"/>
      <c r="BC135" s="588"/>
      <c r="BD135" s="588"/>
      <c r="BE135" s="588"/>
      <c r="BF135" s="588"/>
      <c r="BG135" s="588"/>
      <c r="BH135" s="588"/>
      <c r="BI135" s="588"/>
      <c r="BJ135" s="588"/>
      <c r="BK135" s="588"/>
      <c r="BL135" s="588"/>
      <c r="BM135" s="588"/>
      <c r="BN135" s="588"/>
      <c r="BO135" s="588"/>
      <c r="BP135" s="588"/>
      <c r="BQ135" s="588"/>
      <c r="BR135" s="588"/>
      <c r="BS135" s="588"/>
      <c r="BT135" s="588"/>
      <c r="BU135" s="588"/>
      <c r="BV135" s="588"/>
      <c r="BW135" s="588"/>
      <c r="BX135" s="588"/>
      <c r="BY135" s="588"/>
      <c r="BZ135" s="588"/>
      <c r="CA135" s="588"/>
      <c r="CB135" s="588"/>
      <c r="CC135" s="588"/>
      <c r="CD135" s="588"/>
      <c r="CE135" s="588"/>
      <c r="CF135" s="588"/>
      <c r="CG135" s="588"/>
      <c r="CH135" s="588"/>
      <c r="CI135" s="588"/>
      <c r="CJ135" s="588"/>
      <c r="CK135" s="588"/>
      <c r="CL135" s="588"/>
      <c r="CM135" s="588"/>
      <c r="CN135" s="588"/>
      <c r="CO135" s="588"/>
      <c r="CP135" s="588"/>
      <c r="CQ135" s="588"/>
      <c r="CR135" s="588"/>
      <c r="CS135" s="588"/>
      <c r="CT135" s="588"/>
      <c r="CU135" s="588"/>
      <c r="CV135" s="588"/>
      <c r="CW135" s="589"/>
      <c r="CX135" s="507"/>
      <c r="CY135" s="508"/>
      <c r="CZ135" s="508"/>
      <c r="DA135" s="508"/>
      <c r="DB135" s="508"/>
      <c r="DC135" s="508"/>
      <c r="DD135" s="508"/>
      <c r="DE135" s="508"/>
      <c r="DF135" s="508"/>
      <c r="DG135" s="508"/>
      <c r="DH135" s="508"/>
      <c r="DI135" s="509"/>
      <c r="DJ135" s="371"/>
      <c r="DK135" s="179"/>
      <c r="DL135" s="76"/>
    </row>
    <row r="136" spans="1:125">
      <c r="B136" s="541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9"/>
      <c r="N136" s="363"/>
      <c r="O136" s="569" t="s">
        <v>285</v>
      </c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69"/>
      <c r="CC136" s="569"/>
      <c r="CD136" s="569"/>
      <c r="CE136" s="569"/>
      <c r="CF136" s="569"/>
      <c r="CG136" s="569"/>
      <c r="CH136" s="569"/>
      <c r="CI136" s="569"/>
      <c r="CJ136" s="569"/>
      <c r="CK136" s="569"/>
      <c r="CL136" s="569"/>
      <c r="CM136" s="569"/>
      <c r="CN136" s="569"/>
      <c r="CO136" s="569"/>
      <c r="CP136" s="569"/>
      <c r="CQ136" s="569"/>
      <c r="CR136" s="569"/>
      <c r="CS136" s="569"/>
      <c r="CT136" s="569"/>
      <c r="CU136" s="569"/>
      <c r="CV136" s="569"/>
      <c r="CW136" s="570"/>
      <c r="CX136" s="507" t="s">
        <v>34</v>
      </c>
      <c r="CY136" s="508"/>
      <c r="CZ136" s="508"/>
      <c r="DA136" s="508"/>
      <c r="DB136" s="508"/>
      <c r="DC136" s="508"/>
      <c r="DD136" s="508"/>
      <c r="DE136" s="508"/>
      <c r="DF136" s="508"/>
      <c r="DG136" s="508"/>
      <c r="DH136" s="508"/>
      <c r="DI136" s="509"/>
      <c r="DJ136" s="255">
        <v>240</v>
      </c>
      <c r="DK136" s="44">
        <v>329</v>
      </c>
      <c r="DL136" s="401">
        <v>509</v>
      </c>
    </row>
    <row r="137" spans="1:125">
      <c r="B137" s="507"/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9"/>
      <c r="N137" s="368"/>
      <c r="O137" s="510"/>
      <c r="P137" s="588"/>
      <c r="Q137" s="588"/>
      <c r="R137" s="588"/>
      <c r="S137" s="588"/>
      <c r="T137" s="588"/>
      <c r="U137" s="588"/>
      <c r="V137" s="588"/>
      <c r="W137" s="588"/>
      <c r="X137" s="588"/>
      <c r="Y137" s="588"/>
      <c r="Z137" s="588"/>
      <c r="AA137" s="588"/>
      <c r="AB137" s="588"/>
      <c r="AC137" s="588"/>
      <c r="AD137" s="588"/>
      <c r="AE137" s="588"/>
      <c r="AF137" s="588"/>
      <c r="AG137" s="588"/>
      <c r="AH137" s="588"/>
      <c r="AI137" s="588"/>
      <c r="AJ137" s="588"/>
      <c r="AK137" s="588"/>
      <c r="AL137" s="588"/>
      <c r="AM137" s="588"/>
      <c r="AN137" s="588"/>
      <c r="AO137" s="588"/>
      <c r="AP137" s="588"/>
      <c r="AQ137" s="588"/>
      <c r="AR137" s="588"/>
      <c r="AS137" s="588"/>
      <c r="AT137" s="588"/>
      <c r="AU137" s="588"/>
      <c r="AV137" s="588"/>
      <c r="AW137" s="588"/>
      <c r="AX137" s="588"/>
      <c r="AY137" s="588"/>
      <c r="AZ137" s="588"/>
      <c r="BA137" s="588"/>
      <c r="BB137" s="588"/>
      <c r="BC137" s="588"/>
      <c r="BD137" s="588"/>
      <c r="BE137" s="588"/>
      <c r="BF137" s="588"/>
      <c r="BG137" s="588"/>
      <c r="BH137" s="588"/>
      <c r="BI137" s="588"/>
      <c r="BJ137" s="588"/>
      <c r="BK137" s="588"/>
      <c r="BL137" s="588"/>
      <c r="BM137" s="588"/>
      <c r="BN137" s="588"/>
      <c r="BO137" s="588"/>
      <c r="BP137" s="588"/>
      <c r="BQ137" s="588"/>
      <c r="BR137" s="588"/>
      <c r="BS137" s="588"/>
      <c r="BT137" s="588"/>
      <c r="BU137" s="588"/>
      <c r="BV137" s="588"/>
      <c r="BW137" s="588"/>
      <c r="BX137" s="588"/>
      <c r="BY137" s="588"/>
      <c r="BZ137" s="588"/>
      <c r="CA137" s="588"/>
      <c r="CB137" s="588"/>
      <c r="CC137" s="588"/>
      <c r="CD137" s="588"/>
      <c r="CE137" s="588"/>
      <c r="CF137" s="588"/>
      <c r="CG137" s="588"/>
      <c r="CH137" s="588"/>
      <c r="CI137" s="588"/>
      <c r="CJ137" s="588"/>
      <c r="CK137" s="588"/>
      <c r="CL137" s="588"/>
      <c r="CM137" s="588"/>
      <c r="CN137" s="588"/>
      <c r="CO137" s="588"/>
      <c r="CP137" s="588"/>
      <c r="CQ137" s="588"/>
      <c r="CR137" s="588"/>
      <c r="CS137" s="588"/>
      <c r="CT137" s="588"/>
      <c r="CU137" s="588"/>
      <c r="CV137" s="588"/>
      <c r="CW137" s="589"/>
      <c r="CX137" s="507"/>
      <c r="CY137" s="508"/>
      <c r="CZ137" s="508"/>
      <c r="DA137" s="508"/>
      <c r="DB137" s="508"/>
      <c r="DC137" s="508"/>
      <c r="DD137" s="508"/>
      <c r="DE137" s="508"/>
      <c r="DF137" s="508"/>
      <c r="DG137" s="508"/>
      <c r="DH137" s="508"/>
      <c r="DI137" s="509"/>
      <c r="DJ137" s="371"/>
      <c r="DK137" s="179"/>
      <c r="DL137" s="76"/>
    </row>
    <row r="138" spans="1:125">
      <c r="B138" s="541" t="s">
        <v>33</v>
      </c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9"/>
      <c r="N138" s="363"/>
      <c r="O138" s="569" t="s">
        <v>270</v>
      </c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  <c r="CG138" s="569"/>
      <c r="CH138" s="569"/>
      <c r="CI138" s="569"/>
      <c r="CJ138" s="569"/>
      <c r="CK138" s="569"/>
      <c r="CL138" s="569"/>
      <c r="CM138" s="569"/>
      <c r="CN138" s="569"/>
      <c r="CO138" s="569"/>
      <c r="CP138" s="569"/>
      <c r="CQ138" s="569"/>
      <c r="CR138" s="569"/>
      <c r="CS138" s="569"/>
      <c r="CT138" s="569"/>
      <c r="CU138" s="569"/>
      <c r="CV138" s="569"/>
      <c r="CW138" s="570"/>
      <c r="CX138" s="507" t="s">
        <v>8</v>
      </c>
      <c r="CY138" s="508"/>
      <c r="CZ138" s="508"/>
      <c r="DA138" s="508"/>
      <c r="DB138" s="508"/>
      <c r="DC138" s="508"/>
      <c r="DD138" s="508"/>
      <c r="DE138" s="508"/>
      <c r="DF138" s="508"/>
      <c r="DG138" s="508"/>
      <c r="DH138" s="508"/>
      <c r="DI138" s="509"/>
      <c r="DJ138" s="255">
        <v>2375682</v>
      </c>
      <c r="DK138" s="44">
        <v>1732648</v>
      </c>
      <c r="DL138" s="401">
        <v>1913451</v>
      </c>
    </row>
    <row r="139" spans="1:125">
      <c r="B139" s="507"/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9"/>
      <c r="N139" s="368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510"/>
      <c r="BH139" s="510"/>
      <c r="BI139" s="510"/>
      <c r="BJ139" s="510"/>
      <c r="BK139" s="510"/>
      <c r="BL139" s="510"/>
      <c r="BM139" s="510"/>
      <c r="BN139" s="510"/>
      <c r="BO139" s="510"/>
      <c r="BP139" s="510"/>
      <c r="BQ139" s="510"/>
      <c r="BR139" s="510"/>
      <c r="BS139" s="510"/>
      <c r="BT139" s="510"/>
      <c r="BU139" s="510"/>
      <c r="BV139" s="510"/>
      <c r="BW139" s="510"/>
      <c r="BX139" s="510"/>
      <c r="BY139" s="510"/>
      <c r="BZ139" s="510"/>
      <c r="CA139" s="510"/>
      <c r="CB139" s="510"/>
      <c r="CC139" s="510"/>
      <c r="CD139" s="510"/>
      <c r="CE139" s="510"/>
      <c r="CF139" s="510"/>
      <c r="CG139" s="510"/>
      <c r="CH139" s="510"/>
      <c r="CI139" s="510"/>
      <c r="CJ139" s="510"/>
      <c r="CK139" s="510"/>
      <c r="CL139" s="510"/>
      <c r="CM139" s="510"/>
      <c r="CN139" s="510"/>
      <c r="CO139" s="510"/>
      <c r="CP139" s="510"/>
      <c r="CQ139" s="510"/>
      <c r="CR139" s="510"/>
      <c r="CS139" s="510"/>
      <c r="CT139" s="510"/>
      <c r="CU139" s="510"/>
      <c r="CV139" s="510"/>
      <c r="CW139" s="511"/>
      <c r="CX139" s="507"/>
      <c r="CY139" s="508"/>
      <c r="CZ139" s="508"/>
      <c r="DA139" s="508"/>
      <c r="DB139" s="508"/>
      <c r="DC139" s="508"/>
      <c r="DD139" s="508"/>
      <c r="DE139" s="508"/>
      <c r="DF139" s="508"/>
      <c r="DG139" s="508"/>
      <c r="DH139" s="508"/>
      <c r="DI139" s="509"/>
      <c r="DJ139" s="371"/>
      <c r="DK139" s="179"/>
      <c r="DL139" s="76"/>
    </row>
    <row r="140" spans="1:125" s="69" customFormat="1" ht="13.5" thickBot="1">
      <c r="A140" s="68"/>
      <c r="B140" s="542"/>
      <c r="C140" s="526"/>
      <c r="D140" s="526"/>
      <c r="E140" s="526"/>
      <c r="F140" s="526"/>
      <c r="G140" s="526"/>
      <c r="H140" s="526"/>
      <c r="I140" s="526"/>
      <c r="J140" s="526"/>
      <c r="K140" s="526"/>
      <c r="L140" s="526"/>
      <c r="M140" s="527"/>
      <c r="N140" s="367"/>
      <c r="O140" s="579" t="s">
        <v>271</v>
      </c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579"/>
      <c r="BQ140" s="579"/>
      <c r="BR140" s="579"/>
      <c r="BS140" s="579"/>
      <c r="BT140" s="579"/>
      <c r="BU140" s="579"/>
      <c r="BV140" s="579"/>
      <c r="BW140" s="579"/>
      <c r="BX140" s="579"/>
      <c r="BY140" s="579"/>
      <c r="BZ140" s="579"/>
      <c r="CA140" s="579"/>
      <c r="CB140" s="579"/>
      <c r="CC140" s="579"/>
      <c r="CD140" s="579"/>
      <c r="CE140" s="579"/>
      <c r="CF140" s="579"/>
      <c r="CG140" s="579"/>
      <c r="CH140" s="579"/>
      <c r="CI140" s="579"/>
      <c r="CJ140" s="579"/>
      <c r="CK140" s="579"/>
      <c r="CL140" s="579"/>
      <c r="CM140" s="579"/>
      <c r="CN140" s="579"/>
      <c r="CO140" s="579"/>
      <c r="CP140" s="579"/>
      <c r="CQ140" s="579"/>
      <c r="CR140" s="579"/>
      <c r="CS140" s="579"/>
      <c r="CT140" s="579"/>
      <c r="CU140" s="579"/>
      <c r="CV140" s="579"/>
      <c r="CW140" s="580"/>
      <c r="CX140" s="525" t="s">
        <v>7</v>
      </c>
      <c r="CY140" s="526"/>
      <c r="CZ140" s="526"/>
      <c r="DA140" s="526"/>
      <c r="DB140" s="526"/>
      <c r="DC140" s="526"/>
      <c r="DD140" s="526"/>
      <c r="DE140" s="526"/>
      <c r="DF140" s="526"/>
      <c r="DG140" s="526"/>
      <c r="DH140" s="526"/>
      <c r="DI140" s="527"/>
      <c r="DJ140" s="387"/>
      <c r="DK140" s="182"/>
      <c r="DL140" s="39"/>
    </row>
    <row r="141" spans="1:125" s="69" customFormat="1" ht="13.5" thickBot="1">
      <c r="A141" s="68" t="s">
        <v>106</v>
      </c>
      <c r="B141" s="519"/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  <c r="M141" s="521"/>
      <c r="N141" s="362"/>
      <c r="O141" s="600" t="s">
        <v>286</v>
      </c>
      <c r="P141" s="600"/>
      <c r="Q141" s="600"/>
      <c r="R141" s="600"/>
      <c r="S141" s="600"/>
      <c r="T141" s="600"/>
      <c r="U141" s="600"/>
      <c r="V141" s="600"/>
      <c r="W141" s="600"/>
      <c r="X141" s="600"/>
      <c r="Y141" s="600"/>
      <c r="Z141" s="600"/>
      <c r="AA141" s="600"/>
      <c r="AB141" s="600"/>
      <c r="AC141" s="600"/>
      <c r="AD141" s="600"/>
      <c r="AE141" s="600"/>
      <c r="AF141" s="600"/>
      <c r="AG141" s="600"/>
      <c r="AH141" s="600"/>
      <c r="AI141" s="600"/>
      <c r="AJ141" s="600"/>
      <c r="AK141" s="600"/>
      <c r="AL141" s="600"/>
      <c r="AM141" s="600"/>
      <c r="AN141" s="600"/>
      <c r="AO141" s="600"/>
      <c r="AP141" s="600"/>
      <c r="AQ141" s="600"/>
      <c r="AR141" s="600"/>
      <c r="AS141" s="600"/>
      <c r="AT141" s="600"/>
      <c r="AU141" s="600"/>
      <c r="AV141" s="600"/>
      <c r="AW141" s="600"/>
      <c r="AX141" s="600"/>
      <c r="AY141" s="600"/>
      <c r="AZ141" s="600"/>
      <c r="BA141" s="600"/>
      <c r="BB141" s="600"/>
      <c r="BC141" s="600"/>
      <c r="BD141" s="600"/>
      <c r="BE141" s="600"/>
      <c r="BF141" s="600"/>
      <c r="BG141" s="600"/>
      <c r="BH141" s="600"/>
      <c r="BI141" s="600"/>
      <c r="BJ141" s="600"/>
      <c r="BK141" s="600"/>
      <c r="BL141" s="600"/>
      <c r="BM141" s="600"/>
      <c r="BN141" s="600"/>
      <c r="BO141" s="600"/>
      <c r="BP141" s="600"/>
      <c r="BQ141" s="600"/>
      <c r="BR141" s="600"/>
      <c r="BS141" s="600"/>
      <c r="BT141" s="600"/>
      <c r="BU141" s="600"/>
      <c r="BV141" s="600"/>
      <c r="BW141" s="600"/>
      <c r="BX141" s="600"/>
      <c r="BY141" s="600"/>
      <c r="BZ141" s="600"/>
      <c r="CA141" s="600"/>
      <c r="CB141" s="600"/>
      <c r="CC141" s="600"/>
      <c r="CD141" s="600"/>
      <c r="CE141" s="600"/>
      <c r="CF141" s="600"/>
      <c r="CG141" s="600"/>
      <c r="CH141" s="600"/>
      <c r="CI141" s="600"/>
      <c r="CJ141" s="600"/>
      <c r="CK141" s="600"/>
      <c r="CL141" s="600"/>
      <c r="CM141" s="600"/>
      <c r="CN141" s="600"/>
      <c r="CO141" s="600"/>
      <c r="CP141" s="600"/>
      <c r="CQ141" s="600"/>
      <c r="CR141" s="600"/>
      <c r="CS141" s="600"/>
      <c r="CT141" s="600"/>
      <c r="CU141" s="600"/>
      <c r="CV141" s="600"/>
      <c r="CW141" s="601"/>
      <c r="CX141" s="519" t="s">
        <v>32</v>
      </c>
      <c r="CY141" s="520"/>
      <c r="CZ141" s="520"/>
      <c r="DA141" s="520"/>
      <c r="DB141" s="520"/>
      <c r="DC141" s="520"/>
      <c r="DD141" s="520"/>
      <c r="DE141" s="520"/>
      <c r="DF141" s="520"/>
      <c r="DG141" s="520"/>
      <c r="DH141" s="520"/>
      <c r="DI141" s="521"/>
      <c r="DJ141" s="388">
        <f>SUM(DJ122,DJ126,DJ136,DJ138,DJ140)</f>
        <v>21712233</v>
      </c>
      <c r="DK141" s="184">
        <f>SUM(DK122,DK126,DK136,DK138,DK140)</f>
        <v>19933145</v>
      </c>
      <c r="DL141" s="183">
        <f>SUM(DL122,DL126,DL136,DL138,DL140)</f>
        <v>13867040</v>
      </c>
    </row>
    <row r="142" spans="1:125" ht="13.5" thickBot="1">
      <c r="B142" s="519"/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  <c r="M142" s="521"/>
      <c r="N142" s="20"/>
      <c r="O142" s="543" t="s">
        <v>253</v>
      </c>
      <c r="P142" s="543"/>
      <c r="Q142" s="543"/>
      <c r="R142" s="543"/>
      <c r="S142" s="543"/>
      <c r="T142" s="543"/>
      <c r="U142" s="543"/>
      <c r="V142" s="543"/>
      <c r="W142" s="543"/>
      <c r="X142" s="543"/>
      <c r="Y142" s="543"/>
      <c r="Z142" s="543"/>
      <c r="AA142" s="543"/>
      <c r="AB142" s="543"/>
      <c r="AC142" s="543"/>
      <c r="AD142" s="543"/>
      <c r="AE142" s="543"/>
      <c r="AF142" s="543"/>
      <c r="AG142" s="543"/>
      <c r="AH142" s="543"/>
      <c r="AI142" s="543"/>
      <c r="AJ142" s="543"/>
      <c r="AK142" s="543"/>
      <c r="AL142" s="543"/>
      <c r="AM142" s="543"/>
      <c r="AN142" s="543"/>
      <c r="AO142" s="543"/>
      <c r="AP142" s="543"/>
      <c r="AQ142" s="543"/>
      <c r="AR142" s="543"/>
      <c r="AS142" s="543"/>
      <c r="AT142" s="543"/>
      <c r="AU142" s="543"/>
      <c r="AV142" s="543"/>
      <c r="AW142" s="543"/>
      <c r="AX142" s="543"/>
      <c r="AY142" s="543"/>
      <c r="AZ142" s="543"/>
      <c r="BA142" s="543"/>
      <c r="BB142" s="543"/>
      <c r="BC142" s="543"/>
      <c r="BD142" s="543"/>
      <c r="BE142" s="543"/>
      <c r="BF142" s="543"/>
      <c r="BG142" s="543"/>
      <c r="BH142" s="543"/>
      <c r="BI142" s="543"/>
      <c r="BJ142" s="543"/>
      <c r="BK142" s="543"/>
      <c r="BL142" s="543"/>
      <c r="BM142" s="543"/>
      <c r="BN142" s="543"/>
      <c r="BO142" s="543"/>
      <c r="BP142" s="543"/>
      <c r="BQ142" s="543"/>
      <c r="BR142" s="543"/>
      <c r="BS142" s="543"/>
      <c r="BT142" s="543"/>
      <c r="BU142" s="543"/>
      <c r="BV142" s="543"/>
      <c r="BW142" s="543"/>
      <c r="BX142" s="543"/>
      <c r="BY142" s="543"/>
      <c r="BZ142" s="543"/>
      <c r="CA142" s="543"/>
      <c r="CB142" s="543"/>
      <c r="CC142" s="543"/>
      <c r="CD142" s="543"/>
      <c r="CE142" s="543"/>
      <c r="CF142" s="543"/>
      <c r="CG142" s="543"/>
      <c r="CH142" s="543"/>
      <c r="CI142" s="543"/>
      <c r="CJ142" s="543"/>
      <c r="CK142" s="543"/>
      <c r="CL142" s="543"/>
      <c r="CM142" s="543"/>
      <c r="CN142" s="543"/>
      <c r="CO142" s="543"/>
      <c r="CP142" s="543"/>
      <c r="CQ142" s="543"/>
      <c r="CR142" s="543"/>
      <c r="CS142" s="543"/>
      <c r="CT142" s="543"/>
      <c r="CU142" s="543"/>
      <c r="CV142" s="543"/>
      <c r="CW142" s="544"/>
      <c r="CX142" s="545" t="s">
        <v>31</v>
      </c>
      <c r="CY142" s="520"/>
      <c r="CZ142" s="520"/>
      <c r="DA142" s="520"/>
      <c r="DB142" s="520"/>
      <c r="DC142" s="520"/>
      <c r="DD142" s="520"/>
      <c r="DE142" s="520"/>
      <c r="DF142" s="520"/>
      <c r="DG142" s="520"/>
      <c r="DH142" s="520"/>
      <c r="DI142" s="521"/>
      <c r="DJ142" s="389">
        <f>DJ109+DJ120+DJ141</f>
        <v>112385765</v>
      </c>
      <c r="DK142" s="185">
        <f>DK109+DK120+DK141</f>
        <v>111392038</v>
      </c>
      <c r="DL142" s="166">
        <f>DL109+DL120+DL141</f>
        <v>104988088</v>
      </c>
      <c r="DM142" s="78"/>
      <c r="DN142" s="78"/>
      <c r="DO142" s="78"/>
      <c r="DP142" s="78"/>
      <c r="DQ142" s="78"/>
      <c r="DR142" s="78"/>
      <c r="DS142" s="78"/>
      <c r="DT142" s="78"/>
      <c r="DU142" s="78"/>
    </row>
    <row r="143" spans="1:125">
      <c r="B143" s="79"/>
      <c r="C143" s="79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1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390"/>
      <c r="DK143" s="132"/>
      <c r="DL143" s="139"/>
      <c r="DM143" s="21"/>
      <c r="DN143" s="21"/>
      <c r="DO143" s="21"/>
      <c r="DP143" s="21"/>
      <c r="DQ143" s="21"/>
      <c r="DR143" s="21"/>
      <c r="DS143" s="21"/>
      <c r="DT143" s="21"/>
      <c r="DU143" s="21"/>
    </row>
    <row r="144" spans="1:125" s="40" customFormat="1" ht="12.75" customHeight="1">
      <c r="A144" s="2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</row>
    <row r="145" spans="1:125" s="40" customFormat="1" ht="12">
      <c r="A145" s="24"/>
      <c r="B145" s="408" t="s">
        <v>290</v>
      </c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E145" s="595" t="s">
        <v>287</v>
      </c>
      <c r="AF145" s="595"/>
      <c r="AG145" s="595"/>
      <c r="AH145" s="595"/>
      <c r="AI145" s="595"/>
      <c r="AJ145" s="595"/>
      <c r="AK145" s="595"/>
      <c r="AL145" s="595"/>
      <c r="AM145" s="595"/>
      <c r="AN145" s="595"/>
      <c r="AO145" s="595"/>
      <c r="AP145" s="595"/>
      <c r="AQ145" s="595"/>
      <c r="AR145" s="595"/>
      <c r="AS145" s="595"/>
      <c r="AT145" s="595"/>
      <c r="AU145" s="595"/>
      <c r="AV145" s="595"/>
      <c r="AW145" s="595"/>
      <c r="AX145" s="595"/>
      <c r="AY145" s="595"/>
      <c r="AZ145" s="595"/>
      <c r="BA145" s="595"/>
      <c r="BY145" s="407" t="s">
        <v>292</v>
      </c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5"/>
      <c r="CS145" s="45"/>
      <c r="CT145" s="45"/>
      <c r="DC145" s="46"/>
      <c r="DD145" s="46"/>
      <c r="DE145" s="46"/>
      <c r="DF145" s="46"/>
      <c r="DG145" s="46"/>
      <c r="DH145" s="46"/>
      <c r="DI145" s="46"/>
      <c r="DJ145" s="46"/>
      <c r="DK145" s="409" t="s">
        <v>288</v>
      </c>
    </row>
    <row r="146" spans="1:125" s="86" customFormat="1" ht="9.75">
      <c r="A146" s="85"/>
      <c r="P146" s="597" t="s">
        <v>289</v>
      </c>
      <c r="Q146" s="597"/>
      <c r="R146" s="597"/>
      <c r="S146" s="597"/>
      <c r="T146" s="597"/>
      <c r="U146" s="597"/>
      <c r="V146" s="597"/>
      <c r="W146" s="597"/>
      <c r="X146" s="597"/>
      <c r="Y146" s="597"/>
      <c r="Z146" s="597"/>
      <c r="AA146" s="597"/>
      <c r="AB146" s="597"/>
      <c r="AE146" s="597" t="s">
        <v>294</v>
      </c>
      <c r="AF146" s="597"/>
      <c r="AG146" s="597"/>
      <c r="AH146" s="597"/>
      <c r="AI146" s="597"/>
      <c r="AJ146" s="597"/>
      <c r="AK146" s="597"/>
      <c r="AL146" s="597"/>
      <c r="AM146" s="597"/>
      <c r="AN146" s="597"/>
      <c r="AO146" s="597"/>
      <c r="AP146" s="597"/>
      <c r="AQ146" s="597"/>
      <c r="AR146" s="597"/>
      <c r="AS146" s="597"/>
      <c r="AT146" s="597"/>
      <c r="AU146" s="597"/>
      <c r="AV146" s="597"/>
      <c r="AW146" s="597"/>
      <c r="AX146" s="597"/>
      <c r="AY146" s="597"/>
      <c r="AZ146" s="597"/>
      <c r="BA146" s="597"/>
      <c r="CN146" s="406" t="s">
        <v>289</v>
      </c>
      <c r="CO146" s="87"/>
      <c r="CP146" s="87"/>
      <c r="CQ146" s="87"/>
      <c r="CR146" s="87"/>
      <c r="CS146" s="87"/>
      <c r="DF146" s="87"/>
      <c r="DG146" s="87"/>
      <c r="DH146" s="87"/>
      <c r="DI146" s="87"/>
      <c r="DJ146" s="87"/>
      <c r="DK146" s="87"/>
    </row>
    <row r="147" spans="1:125" s="86" customFormat="1" ht="9.75">
      <c r="A147" s="85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CN147" s="7"/>
      <c r="CO147" s="7"/>
      <c r="CP147" s="7"/>
      <c r="CQ147" s="7"/>
      <c r="CR147" s="7"/>
      <c r="CS147" s="7"/>
      <c r="DF147" s="7"/>
      <c r="DG147" s="7"/>
      <c r="DH147" s="7"/>
      <c r="DI147" s="7"/>
      <c r="DJ147" s="7"/>
      <c r="DK147" s="7"/>
    </row>
    <row r="148" spans="1:125" s="40" customFormat="1" ht="12">
      <c r="A148" s="24"/>
      <c r="B148" s="592" t="s">
        <v>6</v>
      </c>
      <c r="C148" s="592"/>
      <c r="D148" s="593" t="s">
        <v>167</v>
      </c>
      <c r="E148" s="593"/>
      <c r="F148" s="593"/>
      <c r="G148" s="593"/>
      <c r="H148" s="594" t="s">
        <v>6</v>
      </c>
      <c r="I148" s="594"/>
      <c r="K148" s="595" t="s">
        <v>291</v>
      </c>
      <c r="L148" s="595"/>
      <c r="M148" s="595"/>
      <c r="N148" s="595"/>
      <c r="O148" s="595"/>
      <c r="P148" s="595"/>
      <c r="Q148" s="595"/>
      <c r="R148" s="595"/>
      <c r="S148" s="595"/>
      <c r="T148" s="595"/>
      <c r="U148" s="595"/>
      <c r="V148" s="595"/>
      <c r="W148" s="595"/>
      <c r="X148" s="595"/>
      <c r="Y148" s="595"/>
      <c r="Z148" s="595"/>
      <c r="AA148" s="592">
        <v>20</v>
      </c>
      <c r="AB148" s="592"/>
      <c r="AC148" s="592"/>
      <c r="AD148" s="592"/>
      <c r="AE148" s="596" t="s">
        <v>125</v>
      </c>
      <c r="AF148" s="596"/>
      <c r="AG148" s="596"/>
    </row>
    <row r="149" spans="1:125" s="40" customFormat="1" ht="12">
      <c r="A149" s="24"/>
      <c r="B149" s="53"/>
      <c r="C149" s="53"/>
      <c r="D149" s="88"/>
      <c r="E149" s="88"/>
      <c r="F149" s="88"/>
      <c r="G149" s="88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53"/>
      <c r="AB149" s="53"/>
      <c r="AC149" s="53"/>
      <c r="AD149" s="53"/>
      <c r="AE149" s="90"/>
      <c r="AF149" s="90"/>
      <c r="AG149" s="90"/>
    </row>
    <row r="150" spans="1:125" s="40" customFormat="1" ht="12">
      <c r="A150" s="24"/>
      <c r="B150" s="53"/>
      <c r="C150" s="53"/>
      <c r="D150" s="88"/>
      <c r="E150" s="88"/>
      <c r="F150" s="88"/>
      <c r="G150" s="88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53"/>
      <c r="AB150" s="53"/>
      <c r="AC150" s="53"/>
      <c r="AD150" s="53"/>
      <c r="AE150" s="90"/>
      <c r="AF150" s="90"/>
      <c r="AG150" s="90"/>
    </row>
    <row r="151" spans="1:125" s="40" customFormat="1" ht="12">
      <c r="A151" s="24"/>
      <c r="B151" s="53"/>
      <c r="C151" s="53"/>
      <c r="D151" s="88"/>
      <c r="E151" s="88"/>
      <c r="F151" s="88"/>
      <c r="G151" s="88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53"/>
      <c r="AB151" s="53"/>
      <c r="AC151" s="53"/>
      <c r="AD151" s="53"/>
      <c r="AE151" s="90"/>
      <c r="AF151" s="90"/>
      <c r="AG151" s="90"/>
    </row>
    <row r="152" spans="1:125" s="2" customFormat="1" ht="11.25">
      <c r="A152" s="25"/>
      <c r="B152" s="3"/>
      <c r="C152" s="3"/>
      <c r="D152" s="598" t="s">
        <v>295</v>
      </c>
      <c r="E152" s="598"/>
      <c r="F152" s="598"/>
      <c r="G152" s="598"/>
      <c r="H152" s="598"/>
      <c r="I152" s="598"/>
      <c r="J152" s="598"/>
      <c r="K152" s="598"/>
      <c r="L152" s="598"/>
      <c r="M152" s="598"/>
      <c r="N152" s="598"/>
      <c r="O152" s="598"/>
      <c r="P152" s="598"/>
      <c r="Q152" s="598"/>
      <c r="R152" s="598"/>
      <c r="S152" s="598"/>
      <c r="T152" s="598"/>
      <c r="U152" s="598"/>
      <c r="V152" s="598"/>
      <c r="W152" s="598"/>
      <c r="X152" s="598"/>
      <c r="Y152" s="598"/>
      <c r="Z152" s="598"/>
      <c r="AA152" s="598"/>
      <c r="AB152" s="598"/>
      <c r="AC152" s="598"/>
      <c r="AD152" s="598"/>
      <c r="AE152" s="598"/>
      <c r="AF152" s="598"/>
      <c r="AG152" s="598"/>
      <c r="AH152" s="598"/>
      <c r="AI152" s="598"/>
      <c r="AJ152" s="598"/>
      <c r="AK152" s="598"/>
      <c r="AL152" s="598"/>
      <c r="AM152" s="598"/>
      <c r="AN152" s="598"/>
      <c r="AO152" s="598"/>
      <c r="AP152" s="598"/>
      <c r="AQ152" s="598"/>
      <c r="AR152" s="598"/>
      <c r="AS152" s="598"/>
      <c r="AT152" s="598"/>
      <c r="AU152" s="598"/>
      <c r="AV152" s="598"/>
      <c r="AW152" s="598"/>
      <c r="AX152" s="598"/>
      <c r="AY152" s="598"/>
      <c r="AZ152" s="598"/>
      <c r="BA152" s="598"/>
      <c r="BB152" s="598"/>
      <c r="BC152" s="598"/>
      <c r="BD152" s="598"/>
      <c r="BE152" s="598"/>
      <c r="BF152" s="598"/>
      <c r="BG152" s="598"/>
      <c r="BH152" s="598"/>
      <c r="BI152" s="598"/>
      <c r="BJ152" s="598"/>
      <c r="BK152" s="598"/>
      <c r="BL152" s="598"/>
      <c r="BM152" s="598"/>
      <c r="BN152" s="598"/>
      <c r="BO152" s="598"/>
      <c r="BP152" s="598"/>
      <c r="BQ152" s="598"/>
      <c r="BR152" s="598"/>
      <c r="BS152" s="598"/>
      <c r="BT152" s="598"/>
      <c r="BU152" s="598"/>
      <c r="BV152" s="598"/>
      <c r="BW152" s="598"/>
      <c r="BX152" s="598"/>
      <c r="BY152" s="598"/>
      <c r="BZ152" s="598"/>
      <c r="CA152" s="598"/>
      <c r="CB152" s="598"/>
      <c r="CC152" s="598"/>
      <c r="CD152" s="598"/>
      <c r="CE152" s="598"/>
      <c r="CF152" s="598"/>
      <c r="CG152" s="598"/>
      <c r="CH152" s="598"/>
      <c r="CI152" s="598"/>
      <c r="CJ152" s="598"/>
      <c r="CK152" s="598"/>
      <c r="CL152" s="598"/>
      <c r="CM152" s="598"/>
      <c r="CN152" s="598"/>
      <c r="CO152" s="598"/>
      <c r="CP152" s="598"/>
      <c r="CQ152" s="598"/>
      <c r="CR152" s="598"/>
      <c r="CS152" s="598"/>
      <c r="CT152" s="598"/>
      <c r="CU152" s="598"/>
      <c r="CV152" s="598"/>
      <c r="CW152" s="598"/>
      <c r="CX152" s="598"/>
      <c r="CY152" s="598"/>
      <c r="CZ152" s="598"/>
      <c r="DA152" s="598"/>
      <c r="DB152" s="598"/>
      <c r="DC152" s="598"/>
      <c r="DD152" s="598"/>
      <c r="DE152" s="598"/>
      <c r="DF152" s="598"/>
      <c r="DG152" s="598"/>
      <c r="DH152" s="598"/>
      <c r="DI152" s="598"/>
      <c r="DJ152" s="598"/>
      <c r="DK152" s="598"/>
      <c r="DL152" s="598"/>
      <c r="DM152" s="598"/>
      <c r="DN152" s="598"/>
      <c r="DO152" s="598"/>
      <c r="DP152" s="598"/>
      <c r="DQ152" s="598"/>
      <c r="DR152" s="598"/>
      <c r="DS152" s="598"/>
      <c r="DT152" s="598"/>
      <c r="DU152" s="598"/>
    </row>
    <row r="153" spans="1:125" s="2" customFormat="1" ht="12.75" customHeight="1">
      <c r="A153" s="25"/>
      <c r="D153" s="599" t="s">
        <v>296</v>
      </c>
      <c r="E153" s="599"/>
      <c r="F153" s="599"/>
      <c r="G153" s="599"/>
      <c r="H153" s="599"/>
      <c r="I153" s="599"/>
      <c r="J153" s="599"/>
      <c r="K153" s="599"/>
      <c r="L153" s="599"/>
      <c r="M153" s="599"/>
      <c r="N153" s="599"/>
      <c r="O153" s="599"/>
      <c r="P153" s="599"/>
      <c r="Q153" s="599"/>
      <c r="R153" s="599"/>
      <c r="S153" s="599"/>
      <c r="T153" s="599"/>
      <c r="U153" s="599"/>
      <c r="V153" s="599"/>
      <c r="W153" s="599"/>
      <c r="X153" s="599"/>
      <c r="Y153" s="599"/>
      <c r="Z153" s="599"/>
      <c r="AA153" s="599"/>
      <c r="AB153" s="599"/>
      <c r="AC153" s="599"/>
      <c r="AD153" s="599"/>
      <c r="AE153" s="599"/>
      <c r="AF153" s="599"/>
      <c r="AG153" s="599"/>
      <c r="AH153" s="599"/>
      <c r="AI153" s="599"/>
      <c r="AJ153" s="599"/>
      <c r="AK153" s="599"/>
      <c r="AL153" s="599"/>
      <c r="AM153" s="599"/>
      <c r="AN153" s="599"/>
      <c r="AO153" s="599"/>
      <c r="AP153" s="599"/>
      <c r="AQ153" s="599"/>
      <c r="AR153" s="599"/>
      <c r="AS153" s="599"/>
      <c r="AT153" s="599"/>
      <c r="AU153" s="599"/>
      <c r="AV153" s="599"/>
      <c r="AW153" s="599"/>
      <c r="AX153" s="599"/>
      <c r="AY153" s="599"/>
      <c r="AZ153" s="599"/>
      <c r="BA153" s="599"/>
      <c r="BB153" s="599"/>
      <c r="BC153" s="599"/>
      <c r="BD153" s="599"/>
      <c r="BE153" s="599"/>
      <c r="BF153" s="599"/>
      <c r="BG153" s="599"/>
      <c r="BH153" s="599"/>
      <c r="BI153" s="599"/>
      <c r="BJ153" s="599"/>
      <c r="BK153" s="599"/>
      <c r="BL153" s="599"/>
      <c r="BM153" s="599"/>
      <c r="BN153" s="599"/>
      <c r="BO153" s="599"/>
      <c r="BP153" s="599"/>
      <c r="BQ153" s="599"/>
      <c r="BR153" s="599"/>
      <c r="BS153" s="599"/>
      <c r="BT153" s="599"/>
      <c r="BU153" s="599"/>
      <c r="BV153" s="599"/>
      <c r="BW153" s="599"/>
      <c r="BX153" s="599"/>
      <c r="BY153" s="599"/>
      <c r="BZ153" s="599"/>
      <c r="CA153" s="599"/>
      <c r="CB153" s="599"/>
      <c r="CC153" s="599"/>
      <c r="CD153" s="599"/>
      <c r="CE153" s="599"/>
      <c r="CF153" s="599"/>
      <c r="CG153" s="599"/>
      <c r="CH153" s="599"/>
      <c r="CI153" s="599"/>
      <c r="CJ153" s="599"/>
      <c r="CK153" s="599"/>
      <c r="CL153" s="599"/>
      <c r="CM153" s="599"/>
      <c r="CN153" s="599"/>
      <c r="CO153" s="599"/>
      <c r="CP153" s="599"/>
      <c r="CQ153" s="599"/>
      <c r="CR153" s="599"/>
      <c r="CS153" s="599"/>
      <c r="CT153" s="599"/>
      <c r="CU153" s="599"/>
      <c r="CV153" s="599"/>
      <c r="CW153" s="599"/>
      <c r="CX153" s="599"/>
      <c r="CY153" s="599"/>
      <c r="CZ153" s="599"/>
      <c r="DA153" s="599"/>
      <c r="DB153" s="599"/>
      <c r="DC153" s="599"/>
      <c r="DD153" s="599"/>
      <c r="DE153" s="599"/>
      <c r="DF153" s="599"/>
      <c r="DG153" s="599"/>
      <c r="DH153" s="599"/>
      <c r="DI153" s="599"/>
      <c r="DJ153" s="599"/>
      <c r="DK153" s="599"/>
      <c r="DL153" s="599"/>
      <c r="DM153" s="599"/>
      <c r="DN153" s="599"/>
      <c r="DO153" s="599"/>
      <c r="DP153" s="599"/>
      <c r="DQ153" s="599"/>
      <c r="DR153" s="599"/>
      <c r="DS153" s="599"/>
      <c r="DT153" s="599"/>
      <c r="DU153" s="599"/>
    </row>
    <row r="154" spans="1:125" s="2" customFormat="1" ht="12.75" customHeight="1">
      <c r="A154" s="25"/>
      <c r="D154" s="599" t="s">
        <v>297</v>
      </c>
      <c r="E154" s="599"/>
      <c r="F154" s="599"/>
      <c r="G154" s="599"/>
      <c r="H154" s="599"/>
      <c r="I154" s="599"/>
      <c r="J154" s="599"/>
      <c r="K154" s="599"/>
      <c r="L154" s="599"/>
      <c r="M154" s="599"/>
      <c r="N154" s="599"/>
      <c r="O154" s="599"/>
      <c r="P154" s="599"/>
      <c r="Q154" s="599"/>
      <c r="R154" s="599"/>
      <c r="S154" s="599"/>
      <c r="T154" s="599"/>
      <c r="U154" s="599"/>
      <c r="V154" s="599"/>
      <c r="W154" s="599"/>
      <c r="X154" s="599"/>
      <c r="Y154" s="599"/>
      <c r="Z154" s="599"/>
      <c r="AA154" s="599"/>
      <c r="AB154" s="599"/>
      <c r="AC154" s="599"/>
      <c r="AD154" s="599"/>
      <c r="AE154" s="599"/>
      <c r="AF154" s="599"/>
      <c r="AG154" s="599"/>
      <c r="AH154" s="599"/>
      <c r="AI154" s="599"/>
      <c r="AJ154" s="599"/>
      <c r="AK154" s="599"/>
      <c r="AL154" s="599"/>
      <c r="AM154" s="599"/>
      <c r="AN154" s="599"/>
      <c r="AO154" s="599"/>
      <c r="AP154" s="599"/>
      <c r="AQ154" s="599"/>
      <c r="AR154" s="599"/>
      <c r="AS154" s="599"/>
      <c r="AT154" s="599"/>
      <c r="AU154" s="599"/>
      <c r="AV154" s="599"/>
      <c r="AW154" s="599"/>
      <c r="AX154" s="599"/>
      <c r="AY154" s="599"/>
      <c r="AZ154" s="599"/>
      <c r="BA154" s="599"/>
      <c r="BB154" s="599"/>
      <c r="BC154" s="599"/>
      <c r="BD154" s="599"/>
      <c r="BE154" s="599"/>
      <c r="BF154" s="599"/>
      <c r="BG154" s="599"/>
      <c r="BH154" s="599"/>
      <c r="BI154" s="599"/>
      <c r="BJ154" s="599"/>
      <c r="BK154" s="599"/>
      <c r="BL154" s="599"/>
      <c r="BM154" s="599"/>
      <c r="BN154" s="599"/>
      <c r="BO154" s="599"/>
      <c r="BP154" s="599"/>
      <c r="BQ154" s="599"/>
      <c r="BR154" s="599"/>
      <c r="BS154" s="599"/>
      <c r="BT154" s="599"/>
      <c r="BU154" s="599"/>
      <c r="BV154" s="599"/>
      <c r="BW154" s="599"/>
      <c r="BX154" s="599"/>
      <c r="BY154" s="599"/>
      <c r="BZ154" s="599"/>
      <c r="CA154" s="599"/>
      <c r="CB154" s="599"/>
      <c r="CC154" s="599"/>
      <c r="CD154" s="599"/>
      <c r="CE154" s="599"/>
      <c r="CF154" s="599"/>
      <c r="CG154" s="599"/>
      <c r="CH154" s="599"/>
      <c r="CI154" s="599"/>
      <c r="CJ154" s="599"/>
      <c r="CK154" s="599"/>
      <c r="CL154" s="599"/>
      <c r="CM154" s="599"/>
      <c r="CN154" s="599"/>
      <c r="CO154" s="599"/>
      <c r="CP154" s="599"/>
      <c r="CQ154" s="599"/>
      <c r="CR154" s="599"/>
      <c r="CS154" s="599"/>
      <c r="CT154" s="599"/>
      <c r="CU154" s="599"/>
      <c r="CV154" s="599"/>
      <c r="CW154" s="599"/>
      <c r="CX154" s="599"/>
      <c r="CY154" s="599"/>
      <c r="CZ154" s="599"/>
      <c r="DA154" s="599"/>
      <c r="DB154" s="599"/>
      <c r="DC154" s="599"/>
      <c r="DD154" s="599"/>
      <c r="DE154" s="599"/>
      <c r="DF154" s="599"/>
      <c r="DG154" s="599"/>
      <c r="DH154" s="599"/>
      <c r="DI154" s="599"/>
      <c r="DJ154" s="599"/>
      <c r="DK154" s="599"/>
      <c r="DL154" s="599"/>
      <c r="DM154" s="599"/>
      <c r="DN154" s="599"/>
      <c r="DO154" s="599"/>
      <c r="DP154" s="599"/>
      <c r="DQ154" s="599"/>
      <c r="DR154" s="599"/>
      <c r="DS154" s="599"/>
      <c r="DT154" s="599"/>
      <c r="DU154" s="599"/>
    </row>
    <row r="155" spans="1:12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</row>
    <row r="156" spans="1:12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</row>
    <row r="157" spans="1:12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</row>
    <row r="158" spans="1:12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</row>
    <row r="159" spans="1:12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</row>
    <row r="160" spans="1:12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</row>
    <row r="161" spans="2:113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</row>
    <row r="162" spans="2:113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</row>
    <row r="163" spans="2:113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</row>
    <row r="164" spans="2:113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</row>
    <row r="165" spans="2:113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</row>
    <row r="166" spans="2:113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</row>
    <row r="167" spans="2:113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</row>
    <row r="168" spans="2:113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</row>
    <row r="169" spans="2:113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</row>
    <row r="170" spans="2:113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</row>
    <row r="171" spans="2:113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</row>
    <row r="172" spans="2:113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</row>
    <row r="173" spans="2:113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</row>
    <row r="174" spans="2:113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</row>
    <row r="175" spans="2:113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</row>
    <row r="176" spans="2:113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</row>
    <row r="177" spans="2:113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</row>
    <row r="178" spans="2:113"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</row>
    <row r="179" spans="2:113"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</row>
    <row r="180" spans="2:113"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</row>
  </sheetData>
  <sheetProtection formatCells="0" formatColumns="0" autoFilter="0"/>
  <mergeCells count="379">
    <mergeCell ref="D152:DU152"/>
    <mergeCell ref="D153:DU153"/>
    <mergeCell ref="D154:DU154"/>
    <mergeCell ref="CX141:DI141"/>
    <mergeCell ref="P146:AB146"/>
    <mergeCell ref="CX142:DI142"/>
    <mergeCell ref="B140:M140"/>
    <mergeCell ref="O140:CW140"/>
    <mergeCell ref="CX140:DI140"/>
    <mergeCell ref="B141:M141"/>
    <mergeCell ref="O141:CW141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2" zoomScale="80" zoomScaleNormal="80" zoomScaleSheetLayoutView="100" workbookViewId="0">
      <selection activeCell="CB29" sqref="CB29"/>
    </sheetView>
  </sheetViews>
  <sheetFormatPr defaultColWidth="0.85546875" defaultRowHeight="12.75"/>
  <cols>
    <col min="1" max="1" width="9.28515625" style="22" hidden="1" customWidth="1"/>
    <col min="2" max="13" width="0.85546875" style="1" customWidth="1"/>
    <col min="14" max="63" width="1.140625" style="1" customWidth="1"/>
    <col min="64" max="64" width="2.140625" style="1" customWidth="1"/>
    <col min="65" max="71" width="1.140625" style="1" customWidth="1"/>
    <col min="72" max="72" width="19.7109375" style="1" customWidth="1"/>
    <col min="73" max="73" width="21.140625" style="1" customWidth="1"/>
    <col min="74" max="74" width="0.85546875" style="1"/>
    <col min="75" max="75" width="12.5703125" style="1" customWidth="1"/>
    <col min="76" max="76" width="14.28515625" style="1" hidden="1" customWidth="1"/>
    <col min="77" max="77" width="15.5703125" style="1" hidden="1" customWidth="1"/>
    <col min="78" max="78" width="15.28515625" style="1" hidden="1" customWidth="1"/>
    <col min="79" max="79" width="20.140625" style="1" hidden="1" customWidth="1"/>
    <col min="80" max="80" width="12" style="1" hidden="1" customWidth="1"/>
    <col min="81" max="16384" width="0.85546875" style="1"/>
  </cols>
  <sheetData>
    <row r="1" spans="1:73" ht="17.25" customHeight="1"/>
    <row r="2" spans="1:73" s="23" customFormat="1" ht="15">
      <c r="A2" s="52"/>
      <c r="B2" s="465" t="s">
        <v>298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</row>
    <row r="3" spans="1:73" s="40" customFormat="1" ht="15" thickBot="1">
      <c r="A3" s="24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6"/>
      <c r="X3" s="6"/>
      <c r="Y3" s="6"/>
      <c r="Z3" s="438"/>
      <c r="AA3" s="438"/>
      <c r="AB3" s="438"/>
      <c r="AC3" s="439" t="s">
        <v>299</v>
      </c>
      <c r="AD3" s="438"/>
      <c r="AE3" s="602" t="s">
        <v>301</v>
      </c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3">
        <v>20</v>
      </c>
      <c r="AY3" s="603"/>
      <c r="AZ3" s="603"/>
      <c r="BA3" s="603"/>
      <c r="BB3" s="604" t="s">
        <v>125</v>
      </c>
      <c r="BC3" s="604"/>
      <c r="BD3" s="604"/>
      <c r="BE3" s="604"/>
      <c r="BF3" s="438"/>
      <c r="BG3" s="6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16" t="s">
        <v>173</v>
      </c>
    </row>
    <row r="4" spans="1:73" s="40" customFormat="1" ht="12">
      <c r="A4" s="2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55" t="s">
        <v>300</v>
      </c>
      <c r="BU4" s="91" t="s">
        <v>30</v>
      </c>
    </row>
    <row r="5" spans="1:73" s="40" customFormat="1" ht="12">
      <c r="A5" s="2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55" t="s">
        <v>175</v>
      </c>
      <c r="BU5" s="47" t="s">
        <v>166</v>
      </c>
    </row>
    <row r="6" spans="1:73" s="40" customFormat="1" ht="12">
      <c r="A6" s="24"/>
      <c r="B6" s="6" t="s">
        <v>185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27"/>
      <c r="P6" s="427"/>
      <c r="Q6" s="427"/>
      <c r="R6" s="427" t="s">
        <v>192</v>
      </c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55" t="s">
        <v>176</v>
      </c>
      <c r="BU6" s="47" t="s">
        <v>120</v>
      </c>
    </row>
    <row r="7" spans="1:73" s="40" customFormat="1" ht="12">
      <c r="A7" s="24"/>
      <c r="B7" s="6" t="s">
        <v>186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55" t="s">
        <v>177</v>
      </c>
      <c r="BU7" s="47" t="s">
        <v>121</v>
      </c>
    </row>
    <row r="8" spans="1:73" s="40" customFormat="1" ht="12" customHeight="1">
      <c r="A8" s="24"/>
      <c r="B8" s="432" t="s">
        <v>187</v>
      </c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55" t="s">
        <v>178</v>
      </c>
      <c r="BU8" s="605" t="s">
        <v>122</v>
      </c>
    </row>
    <row r="9" spans="1:73" s="40" customFormat="1" ht="12" customHeight="1">
      <c r="A9" s="24"/>
      <c r="B9" s="432" t="s">
        <v>188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40"/>
      <c r="R9" s="440"/>
      <c r="S9" s="440"/>
      <c r="T9" s="440"/>
      <c r="U9" s="440"/>
      <c r="V9" s="427"/>
      <c r="W9" s="427"/>
      <c r="X9" s="427" t="s">
        <v>179</v>
      </c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55" t="s">
        <v>180</v>
      </c>
      <c r="BU9" s="606"/>
    </row>
    <row r="10" spans="1:73" s="40" customFormat="1" ht="12" customHeight="1">
      <c r="A10" s="24"/>
      <c r="B10" s="350" t="s">
        <v>189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 t="s">
        <v>181</v>
      </c>
      <c r="BB10" s="442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43"/>
      <c r="BU10" s="605" t="s">
        <v>124</v>
      </c>
    </row>
    <row r="11" spans="1:73" s="40" customFormat="1" ht="12">
      <c r="A11" s="24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55" t="s">
        <v>182</v>
      </c>
      <c r="BU11" s="606"/>
    </row>
    <row r="12" spans="1:73" s="6" customFormat="1" thickBot="1">
      <c r="A12" s="24"/>
      <c r="B12" s="6" t="s">
        <v>190</v>
      </c>
      <c r="BT12" s="55" t="s">
        <v>183</v>
      </c>
      <c r="BU12" s="92" t="s">
        <v>29</v>
      </c>
    </row>
    <row r="13" spans="1:73" ht="29.25" customHeight="1" thickBot="1"/>
    <row r="14" spans="1:73" ht="18" customHeight="1">
      <c r="B14" s="466" t="s">
        <v>196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8"/>
      <c r="N14" s="475" t="s">
        <v>197</v>
      </c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2"/>
      <c r="BE14" s="552"/>
      <c r="BF14" s="552"/>
      <c r="BG14" s="552"/>
      <c r="BH14" s="552"/>
      <c r="BI14" s="552"/>
      <c r="BJ14" s="552"/>
      <c r="BK14" s="552"/>
      <c r="BL14" s="553"/>
      <c r="BM14" s="475" t="s">
        <v>302</v>
      </c>
      <c r="BN14" s="552"/>
      <c r="BO14" s="552"/>
      <c r="BP14" s="552"/>
      <c r="BQ14" s="552"/>
      <c r="BR14" s="552"/>
      <c r="BS14" s="553"/>
      <c r="BT14" s="93" t="s">
        <v>303</v>
      </c>
      <c r="BU14" s="93" t="s">
        <v>304</v>
      </c>
    </row>
    <row r="15" spans="1:73">
      <c r="B15" s="469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1"/>
      <c r="N15" s="554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5"/>
      <c r="BH15" s="555"/>
      <c r="BI15" s="555"/>
      <c r="BJ15" s="555"/>
      <c r="BK15" s="555"/>
      <c r="BL15" s="556"/>
      <c r="BM15" s="554"/>
      <c r="BN15" s="555"/>
      <c r="BO15" s="555"/>
      <c r="BP15" s="555"/>
      <c r="BQ15" s="555"/>
      <c r="BR15" s="555"/>
      <c r="BS15" s="556"/>
      <c r="BT15" s="58">
        <v>2015</v>
      </c>
      <c r="BU15" s="58">
        <v>2014</v>
      </c>
    </row>
    <row r="16" spans="1:73" ht="15" customHeight="1" thickBot="1">
      <c r="B16" s="472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4"/>
      <c r="N16" s="557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559"/>
      <c r="BM16" s="557"/>
      <c r="BN16" s="558"/>
      <c r="BO16" s="558"/>
      <c r="BP16" s="558"/>
      <c r="BQ16" s="558"/>
      <c r="BR16" s="558"/>
      <c r="BS16" s="559"/>
      <c r="BT16" s="60" t="s">
        <v>3</v>
      </c>
      <c r="BU16" s="60" t="s">
        <v>4</v>
      </c>
    </row>
    <row r="17" spans="1:113" ht="13.5" thickBot="1">
      <c r="B17" s="615">
        <v>1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7"/>
      <c r="N17" s="618">
        <v>2</v>
      </c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19"/>
      <c r="BK17" s="619"/>
      <c r="BL17" s="620"/>
      <c r="BM17" s="621">
        <v>3</v>
      </c>
      <c r="BN17" s="622"/>
      <c r="BO17" s="622"/>
      <c r="BP17" s="622"/>
      <c r="BQ17" s="622"/>
      <c r="BR17" s="622"/>
      <c r="BS17" s="623"/>
      <c r="BT17" s="94">
        <v>4</v>
      </c>
      <c r="BU17" s="94">
        <v>5</v>
      </c>
    </row>
    <row r="18" spans="1:113" ht="26.25" customHeight="1">
      <c r="A18" s="22" t="s">
        <v>105</v>
      </c>
      <c r="B18" s="607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9"/>
      <c r="N18" s="10"/>
      <c r="O18" s="610" t="s">
        <v>305</v>
      </c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  <c r="AW18" s="610"/>
      <c r="AX18" s="610"/>
      <c r="AY18" s="610"/>
      <c r="AZ18" s="610"/>
      <c r="BA18" s="610"/>
      <c r="BB18" s="610"/>
      <c r="BC18" s="610"/>
      <c r="BD18" s="610"/>
      <c r="BE18" s="610"/>
      <c r="BF18" s="610"/>
      <c r="BG18" s="610"/>
      <c r="BH18" s="610"/>
      <c r="BI18" s="610"/>
      <c r="BJ18" s="610"/>
      <c r="BK18" s="610"/>
      <c r="BL18" s="611"/>
      <c r="BM18" s="612">
        <v>2110</v>
      </c>
      <c r="BN18" s="613"/>
      <c r="BO18" s="613"/>
      <c r="BP18" s="613"/>
      <c r="BQ18" s="613"/>
      <c r="BR18" s="613"/>
      <c r="BS18" s="614"/>
      <c r="BT18" s="372">
        <f>SUM(BT20:BT27)</f>
        <v>38883660</v>
      </c>
      <c r="BU18" s="186">
        <f>SUM(BU20:BU27)</f>
        <v>47599431</v>
      </c>
      <c r="BW18" s="95"/>
      <c r="BX18" s="95"/>
    </row>
    <row r="19" spans="1:113">
      <c r="B19" s="624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3"/>
      <c r="N19" s="13"/>
      <c r="O19" s="569" t="s">
        <v>306</v>
      </c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69"/>
      <c r="AW19" s="569"/>
      <c r="AX19" s="569"/>
      <c r="AY19" s="569"/>
      <c r="AZ19" s="569"/>
      <c r="BA19" s="569"/>
      <c r="BB19" s="569"/>
      <c r="BC19" s="569"/>
      <c r="BD19" s="569"/>
      <c r="BE19" s="569"/>
      <c r="BF19" s="569"/>
      <c r="BG19" s="569"/>
      <c r="BH19" s="569"/>
      <c r="BI19" s="569"/>
      <c r="BJ19" s="569"/>
      <c r="BK19" s="569"/>
      <c r="BL19" s="570"/>
      <c r="BM19" s="568"/>
      <c r="BN19" s="625"/>
      <c r="BO19" s="625"/>
      <c r="BP19" s="625"/>
      <c r="BQ19" s="625"/>
      <c r="BR19" s="625"/>
      <c r="BS19" s="626"/>
      <c r="BT19" s="76"/>
      <c r="BU19" s="76"/>
      <c r="CT19" s="78"/>
    </row>
    <row r="20" spans="1:113">
      <c r="B20" s="624"/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3"/>
      <c r="N20" s="13"/>
      <c r="O20" s="569" t="s">
        <v>307</v>
      </c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69"/>
      <c r="AJ20" s="569"/>
      <c r="AK20" s="569"/>
      <c r="AL20" s="569"/>
      <c r="AM20" s="569"/>
      <c r="AN20" s="569"/>
      <c r="AO20" s="569"/>
      <c r="AP20" s="569"/>
      <c r="AQ20" s="569"/>
      <c r="AR20" s="569"/>
      <c r="AS20" s="569"/>
      <c r="AT20" s="569"/>
      <c r="AU20" s="569"/>
      <c r="AV20" s="569"/>
      <c r="AW20" s="569"/>
      <c r="AX20" s="569"/>
      <c r="AY20" s="569"/>
      <c r="AZ20" s="569"/>
      <c r="BA20" s="569"/>
      <c r="BB20" s="569"/>
      <c r="BC20" s="569"/>
      <c r="BD20" s="569"/>
      <c r="BE20" s="569"/>
      <c r="BF20" s="569"/>
      <c r="BG20" s="569"/>
      <c r="BH20" s="569"/>
      <c r="BI20" s="569"/>
      <c r="BJ20" s="569"/>
      <c r="BK20" s="569"/>
      <c r="BL20" s="570"/>
      <c r="BM20" s="627">
        <v>2111</v>
      </c>
      <c r="BN20" s="628"/>
      <c r="BO20" s="628"/>
      <c r="BP20" s="628"/>
      <c r="BQ20" s="628"/>
      <c r="BR20" s="628"/>
      <c r="BS20" s="629"/>
      <c r="BT20" s="256">
        <v>38031794</v>
      </c>
      <c r="BU20" s="178">
        <v>31542662</v>
      </c>
      <c r="CT20" s="78"/>
    </row>
    <row r="21" spans="1:113">
      <c r="B21" s="624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3"/>
      <c r="N21" s="13"/>
      <c r="O21" s="569" t="s">
        <v>308</v>
      </c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  <c r="BA21" s="569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70"/>
      <c r="BM21" s="627">
        <v>2112</v>
      </c>
      <c r="BN21" s="628"/>
      <c r="BO21" s="628"/>
      <c r="BP21" s="628"/>
      <c r="BQ21" s="628"/>
      <c r="BR21" s="628"/>
      <c r="BS21" s="629"/>
      <c r="BT21" s="255">
        <v>461402</v>
      </c>
      <c r="BU21" s="30">
        <v>743729</v>
      </c>
      <c r="CT21" s="78"/>
    </row>
    <row r="22" spans="1:113" ht="26.25" customHeight="1">
      <c r="B22" s="624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3"/>
      <c r="N22" s="13"/>
      <c r="O22" s="513" t="s">
        <v>309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4"/>
      <c r="BM22" s="627">
        <v>2113</v>
      </c>
      <c r="BN22" s="628"/>
      <c r="BO22" s="628"/>
      <c r="BP22" s="628"/>
      <c r="BQ22" s="628"/>
      <c r="BR22" s="628"/>
      <c r="BS22" s="629"/>
      <c r="BT22" s="30"/>
      <c r="BU22" s="30"/>
      <c r="CT22" s="78"/>
    </row>
    <row r="23" spans="1:113">
      <c r="B23" s="624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3"/>
      <c r="N23" s="13"/>
      <c r="O23" s="569" t="s">
        <v>310</v>
      </c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70"/>
      <c r="BM23" s="627">
        <v>2114</v>
      </c>
      <c r="BN23" s="628"/>
      <c r="BO23" s="628"/>
      <c r="BP23" s="628"/>
      <c r="BQ23" s="628"/>
      <c r="BR23" s="628"/>
      <c r="BS23" s="629"/>
      <c r="BT23" s="30">
        <v>0</v>
      </c>
      <c r="BU23" s="30">
        <v>14892662</v>
      </c>
      <c r="CT23" s="78"/>
    </row>
    <row r="24" spans="1:113">
      <c r="B24" s="624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3"/>
      <c r="N24" s="13"/>
      <c r="O24" s="569" t="s">
        <v>311</v>
      </c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70"/>
      <c r="BM24" s="627">
        <v>2115</v>
      </c>
      <c r="BN24" s="628"/>
      <c r="BO24" s="628"/>
      <c r="BP24" s="628"/>
      <c r="BQ24" s="628"/>
      <c r="BR24" s="628"/>
      <c r="BS24" s="629"/>
      <c r="BT24" s="30">
        <v>0</v>
      </c>
      <c r="BU24" s="30">
        <v>0</v>
      </c>
      <c r="CT24" s="78"/>
    </row>
    <row r="25" spans="1:113">
      <c r="B25" s="624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3"/>
      <c r="N25" s="13"/>
      <c r="O25" s="569" t="s">
        <v>312</v>
      </c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70"/>
      <c r="BM25" s="627">
        <v>2116</v>
      </c>
      <c r="BN25" s="628"/>
      <c r="BO25" s="628"/>
      <c r="BP25" s="628"/>
      <c r="BQ25" s="628"/>
      <c r="BR25" s="628"/>
      <c r="BS25" s="629"/>
      <c r="BT25" s="30">
        <v>27247</v>
      </c>
      <c r="BU25" s="30">
        <v>29158</v>
      </c>
      <c r="CT25" s="78"/>
    </row>
    <row r="26" spans="1:113" ht="27" customHeight="1">
      <c r="B26" s="624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3"/>
      <c r="N26" s="14"/>
      <c r="O26" s="630" t="s">
        <v>313</v>
      </c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/>
      <c r="AO26" s="630"/>
      <c r="AP26" s="630"/>
      <c r="AQ26" s="630"/>
      <c r="AR26" s="630"/>
      <c r="AS26" s="630"/>
      <c r="AT26" s="630"/>
      <c r="AU26" s="630"/>
      <c r="AV26" s="630"/>
      <c r="AW26" s="630"/>
      <c r="AX26" s="630"/>
      <c r="AY26" s="630"/>
      <c r="AZ26" s="630"/>
      <c r="BA26" s="630"/>
      <c r="BB26" s="630"/>
      <c r="BC26" s="630"/>
      <c r="BD26" s="630"/>
      <c r="BE26" s="630"/>
      <c r="BF26" s="630"/>
      <c r="BG26" s="630"/>
      <c r="BH26" s="630"/>
      <c r="BI26" s="630"/>
      <c r="BJ26" s="630"/>
      <c r="BK26" s="630"/>
      <c r="BL26" s="631"/>
      <c r="BM26" s="568">
        <v>2117</v>
      </c>
      <c r="BN26" s="625"/>
      <c r="BO26" s="625"/>
      <c r="BP26" s="625"/>
      <c r="BQ26" s="625"/>
      <c r="BR26" s="625"/>
      <c r="BS26" s="626"/>
      <c r="BT26" s="255">
        <v>363217</v>
      </c>
      <c r="BU26" s="30">
        <v>391220</v>
      </c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</row>
    <row r="27" spans="1:113" ht="26.25" customHeight="1">
      <c r="B27" s="624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  <c r="N27" s="14"/>
      <c r="O27" s="630" t="s">
        <v>314</v>
      </c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630"/>
      <c r="AM27" s="630"/>
      <c r="AN27" s="630"/>
      <c r="AO27" s="630"/>
      <c r="AP27" s="630"/>
      <c r="AQ27" s="630"/>
      <c r="AR27" s="630"/>
      <c r="AS27" s="630"/>
      <c r="AT27" s="630"/>
      <c r="AU27" s="630"/>
      <c r="AV27" s="630"/>
      <c r="AW27" s="630"/>
      <c r="AX27" s="630"/>
      <c r="AY27" s="630"/>
      <c r="AZ27" s="630"/>
      <c r="BA27" s="630"/>
      <c r="BB27" s="630"/>
      <c r="BC27" s="630"/>
      <c r="BD27" s="630"/>
      <c r="BE27" s="630"/>
      <c r="BF27" s="630"/>
      <c r="BG27" s="630"/>
      <c r="BH27" s="630"/>
      <c r="BI27" s="630"/>
      <c r="BJ27" s="630"/>
      <c r="BK27" s="630"/>
      <c r="BL27" s="631"/>
      <c r="BM27" s="568">
        <v>2118</v>
      </c>
      <c r="BN27" s="625"/>
      <c r="BO27" s="625"/>
      <c r="BP27" s="625"/>
      <c r="BQ27" s="625"/>
      <c r="BR27" s="625"/>
      <c r="BS27" s="626"/>
      <c r="BT27" s="30"/>
      <c r="BU27" s="30">
        <v>0</v>
      </c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</row>
    <row r="28" spans="1:113" ht="13.5" customHeight="1">
      <c r="B28" s="624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3"/>
      <c r="N28" s="13"/>
      <c r="O28" s="630"/>
      <c r="P28" s="630"/>
      <c r="Q28" s="630"/>
      <c r="R28" s="630"/>
      <c r="S28" s="630"/>
      <c r="T28" s="630"/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630"/>
      <c r="AF28" s="630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0"/>
      <c r="AR28" s="630"/>
      <c r="AS28" s="630"/>
      <c r="AT28" s="630"/>
      <c r="AU28" s="630"/>
      <c r="AV28" s="630"/>
      <c r="AW28" s="630"/>
      <c r="AX28" s="630"/>
      <c r="AY28" s="630"/>
      <c r="AZ28" s="630"/>
      <c r="BA28" s="630"/>
      <c r="BB28" s="630"/>
      <c r="BC28" s="630"/>
      <c r="BD28" s="630"/>
      <c r="BE28" s="630"/>
      <c r="BF28" s="630"/>
      <c r="BG28" s="630"/>
      <c r="BH28" s="630"/>
      <c r="BI28" s="630"/>
      <c r="BJ28" s="630"/>
      <c r="BK28" s="630"/>
      <c r="BL28" s="631"/>
      <c r="BM28" s="568"/>
      <c r="BN28" s="625"/>
      <c r="BO28" s="625"/>
      <c r="BP28" s="625"/>
      <c r="BQ28" s="625"/>
      <c r="BR28" s="625"/>
      <c r="BS28" s="626"/>
      <c r="BT28" s="76"/>
      <c r="BU28" s="76"/>
      <c r="BZ28" s="1">
        <v>2015</v>
      </c>
      <c r="CA28" s="1">
        <v>2014</v>
      </c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</row>
    <row r="29" spans="1:113" ht="25.5" customHeight="1">
      <c r="B29" s="624" t="s">
        <v>28</v>
      </c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3"/>
      <c r="N29" s="14"/>
      <c r="O29" s="569" t="s">
        <v>315</v>
      </c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70"/>
      <c r="BM29" s="568">
        <v>2120</v>
      </c>
      <c r="BN29" s="625"/>
      <c r="BO29" s="625"/>
      <c r="BP29" s="625"/>
      <c r="BQ29" s="625"/>
      <c r="BR29" s="625"/>
      <c r="BS29" s="626"/>
      <c r="BT29" s="187">
        <f>SUM(BT31:BT38)</f>
        <v>-33010555</v>
      </c>
      <c r="BU29" s="187">
        <f>SUM(BU31:BU38)</f>
        <v>-40117543</v>
      </c>
      <c r="BW29" s="95"/>
      <c r="BX29" s="264"/>
      <c r="BY29" s="391">
        <f>34182230+BT29</f>
        <v>1171675</v>
      </c>
      <c r="CA29" s="1">
        <f>SUM(CA31:CA37)</f>
        <v>1191199</v>
      </c>
      <c r="CB29" s="263">
        <f>SUM(CB31:CB37)</f>
        <v>-41308742</v>
      </c>
    </row>
    <row r="30" spans="1:113">
      <c r="B30" s="624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3"/>
      <c r="N30" s="14"/>
      <c r="O30" s="569" t="s">
        <v>306</v>
      </c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70"/>
      <c r="BM30" s="568"/>
      <c r="BN30" s="625"/>
      <c r="BO30" s="625"/>
      <c r="BP30" s="625"/>
      <c r="BQ30" s="625"/>
      <c r="BR30" s="625"/>
      <c r="BS30" s="626"/>
      <c r="BT30" s="76"/>
      <c r="BU30" s="76"/>
    </row>
    <row r="31" spans="1:113">
      <c r="B31" s="624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3"/>
      <c r="N31" s="14"/>
      <c r="O31" s="569" t="s">
        <v>316</v>
      </c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70"/>
      <c r="BM31" s="568">
        <v>2121</v>
      </c>
      <c r="BN31" s="625"/>
      <c r="BO31" s="625"/>
      <c r="BP31" s="625"/>
      <c r="BQ31" s="625"/>
      <c r="BR31" s="625"/>
      <c r="BS31" s="626"/>
      <c r="BT31" s="43">
        <v>-32638103</v>
      </c>
      <c r="BU31" s="43">
        <v>-32316353</v>
      </c>
      <c r="BX31" s="263">
        <v>33784109</v>
      </c>
      <c r="BY31" s="263">
        <v>1146006</v>
      </c>
      <c r="BZ31" s="263">
        <f>BX31-BY31</f>
        <v>32638103</v>
      </c>
      <c r="CA31" s="1">
        <v>1148801</v>
      </c>
      <c r="CB31" s="263">
        <f>BU31-CA31</f>
        <v>-33465154</v>
      </c>
    </row>
    <row r="32" spans="1:113">
      <c r="B32" s="624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3"/>
      <c r="N32" s="14"/>
      <c r="O32" s="569" t="s">
        <v>317</v>
      </c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70"/>
      <c r="BM32" s="568">
        <v>2122</v>
      </c>
      <c r="BN32" s="625"/>
      <c r="BO32" s="625"/>
      <c r="BP32" s="625"/>
      <c r="BQ32" s="625"/>
      <c r="BR32" s="625"/>
      <c r="BS32" s="626"/>
      <c r="BT32" s="43">
        <v>-178506</v>
      </c>
      <c r="BU32" s="43">
        <v>-152920</v>
      </c>
      <c r="BX32" s="263">
        <v>192409</v>
      </c>
      <c r="BY32" s="263">
        <v>13903</v>
      </c>
      <c r="BZ32" s="1">
        <f t="shared" ref="BZ32:BZ37" si="0">BX32-BY32</f>
        <v>178506</v>
      </c>
      <c r="CA32" s="1">
        <v>27087</v>
      </c>
      <c r="CB32" s="1">
        <f t="shared" ref="CB32:CB37" si="1">BU32-CA32</f>
        <v>-180007</v>
      </c>
    </row>
    <row r="33" spans="2:80" ht="25.5" customHeight="1">
      <c r="B33" s="624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3"/>
      <c r="N33" s="14"/>
      <c r="O33" s="513" t="s">
        <v>318</v>
      </c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A33" s="513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3"/>
      <c r="AR33" s="513"/>
      <c r="AS33" s="513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4"/>
      <c r="BM33" s="568">
        <v>2123</v>
      </c>
      <c r="BN33" s="625"/>
      <c r="BO33" s="625"/>
      <c r="BP33" s="625"/>
      <c r="BQ33" s="625"/>
      <c r="BR33" s="625"/>
      <c r="BS33" s="626"/>
      <c r="BT33" s="43">
        <v>0</v>
      </c>
      <c r="BU33" s="43" t="s">
        <v>126</v>
      </c>
      <c r="BX33" s="263">
        <v>0</v>
      </c>
      <c r="BZ33" s="1">
        <f t="shared" si="0"/>
        <v>0</v>
      </c>
    </row>
    <row r="34" spans="2:80">
      <c r="B34" s="624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3"/>
      <c r="N34" s="14"/>
      <c r="O34" s="569" t="s">
        <v>319</v>
      </c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70"/>
      <c r="BM34" s="568">
        <v>2124</v>
      </c>
      <c r="BN34" s="625"/>
      <c r="BO34" s="625"/>
      <c r="BP34" s="625"/>
      <c r="BQ34" s="625"/>
      <c r="BR34" s="625"/>
      <c r="BS34" s="626"/>
      <c r="BT34" s="43">
        <v>0</v>
      </c>
      <c r="BU34" s="43">
        <v>-7453987</v>
      </c>
      <c r="BX34" s="263">
        <f t="shared" ref="BX34" si="2">BU34+BW34</f>
        <v>-7453987</v>
      </c>
      <c r="BY34" s="263"/>
      <c r="CB34" s="1">
        <f t="shared" si="1"/>
        <v>-7453987</v>
      </c>
    </row>
    <row r="35" spans="2:80">
      <c r="B35" s="624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3"/>
      <c r="N35" s="14"/>
      <c r="O35" s="569" t="s">
        <v>320</v>
      </c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70"/>
      <c r="BM35" s="568">
        <v>2125</v>
      </c>
      <c r="BN35" s="625"/>
      <c r="BO35" s="625"/>
      <c r="BP35" s="625"/>
      <c r="BQ35" s="625"/>
      <c r="BR35" s="625"/>
      <c r="BS35" s="626"/>
      <c r="BT35" s="43">
        <v>0</v>
      </c>
      <c r="BU35" s="43" t="s">
        <v>126</v>
      </c>
      <c r="BX35" s="263">
        <v>0</v>
      </c>
      <c r="BZ35" s="1">
        <f t="shared" si="0"/>
        <v>0</v>
      </c>
    </row>
    <row r="36" spans="2:80">
      <c r="B36" s="624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3"/>
      <c r="N36" s="14"/>
      <c r="O36" s="569" t="s">
        <v>321</v>
      </c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70"/>
      <c r="BM36" s="568">
        <v>2126</v>
      </c>
      <c r="BN36" s="625"/>
      <c r="BO36" s="625"/>
      <c r="BP36" s="625"/>
      <c r="BQ36" s="625"/>
      <c r="BR36" s="625"/>
      <c r="BS36" s="626"/>
      <c r="BT36" s="43">
        <v>-4320</v>
      </c>
      <c r="BU36" s="43">
        <v>-4192</v>
      </c>
      <c r="BX36" s="263">
        <v>5141</v>
      </c>
      <c r="BY36" s="263">
        <v>821</v>
      </c>
      <c r="BZ36" s="1">
        <f t="shared" si="0"/>
        <v>4320</v>
      </c>
      <c r="CA36" s="1">
        <v>1062</v>
      </c>
      <c r="CB36" s="1">
        <f t="shared" si="1"/>
        <v>-5254</v>
      </c>
    </row>
    <row r="37" spans="2:80" ht="27" customHeight="1">
      <c r="B37" s="624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3"/>
      <c r="N37" s="14"/>
      <c r="O37" s="630" t="s">
        <v>322</v>
      </c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630"/>
      <c r="AS37" s="630"/>
      <c r="AT37" s="630"/>
      <c r="AU37" s="630"/>
      <c r="AV37" s="630"/>
      <c r="AW37" s="630"/>
      <c r="AX37" s="630"/>
      <c r="AY37" s="630"/>
      <c r="AZ37" s="630"/>
      <c r="BA37" s="630"/>
      <c r="BB37" s="630"/>
      <c r="BC37" s="630"/>
      <c r="BD37" s="630"/>
      <c r="BE37" s="630"/>
      <c r="BF37" s="630"/>
      <c r="BG37" s="630"/>
      <c r="BH37" s="630"/>
      <c r="BI37" s="630"/>
      <c r="BJ37" s="630"/>
      <c r="BK37" s="630"/>
      <c r="BL37" s="631"/>
      <c r="BM37" s="568">
        <v>2127</v>
      </c>
      <c r="BN37" s="625"/>
      <c r="BO37" s="625"/>
      <c r="BP37" s="625"/>
      <c r="BQ37" s="625"/>
      <c r="BR37" s="625"/>
      <c r="BS37" s="626"/>
      <c r="BT37" s="43">
        <v>-189626</v>
      </c>
      <c r="BU37" s="43">
        <v>-190091</v>
      </c>
      <c r="BX37" s="263">
        <v>200571</v>
      </c>
      <c r="BY37" s="263">
        <v>10945</v>
      </c>
      <c r="BZ37" s="1">
        <f t="shared" si="0"/>
        <v>189626</v>
      </c>
      <c r="CA37" s="1">
        <v>14249</v>
      </c>
      <c r="CB37" s="1">
        <f t="shared" si="1"/>
        <v>-204340</v>
      </c>
    </row>
    <row r="38" spans="2:80" ht="28.5" customHeight="1">
      <c r="B38" s="624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3"/>
      <c r="N38" s="13"/>
      <c r="O38" s="630" t="s">
        <v>323</v>
      </c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/>
      <c r="AT38" s="630"/>
      <c r="AU38" s="630"/>
      <c r="AV38" s="630"/>
      <c r="AW38" s="630"/>
      <c r="AX38" s="630"/>
      <c r="AY38" s="630"/>
      <c r="AZ38" s="630"/>
      <c r="BA38" s="630"/>
      <c r="BB38" s="630"/>
      <c r="BC38" s="630"/>
      <c r="BD38" s="630"/>
      <c r="BE38" s="630"/>
      <c r="BF38" s="630"/>
      <c r="BG38" s="630"/>
      <c r="BH38" s="630"/>
      <c r="BI38" s="630"/>
      <c r="BJ38" s="630"/>
      <c r="BK38" s="630"/>
      <c r="BL38" s="631"/>
      <c r="BM38" s="568">
        <v>2128</v>
      </c>
      <c r="BN38" s="625"/>
      <c r="BO38" s="625"/>
      <c r="BP38" s="625"/>
      <c r="BQ38" s="625"/>
      <c r="BR38" s="625"/>
      <c r="BS38" s="626"/>
      <c r="BT38" s="43"/>
      <c r="BU38" s="43">
        <v>0</v>
      </c>
    </row>
    <row r="39" spans="2:80" ht="14.25" customHeight="1">
      <c r="B39" s="624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3"/>
      <c r="N39" s="13"/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  <c r="AG39" s="630"/>
      <c r="AH39" s="630"/>
      <c r="AI39" s="630"/>
      <c r="AJ39" s="630"/>
      <c r="AK39" s="630"/>
      <c r="AL39" s="630"/>
      <c r="AM39" s="630"/>
      <c r="AN39" s="630"/>
      <c r="AO39" s="630"/>
      <c r="AP39" s="630"/>
      <c r="AQ39" s="630"/>
      <c r="AR39" s="630"/>
      <c r="AS39" s="630"/>
      <c r="AT39" s="630"/>
      <c r="AU39" s="630"/>
      <c r="AV39" s="630"/>
      <c r="AW39" s="630"/>
      <c r="AX39" s="630"/>
      <c r="AY39" s="630"/>
      <c r="AZ39" s="630"/>
      <c r="BA39" s="630"/>
      <c r="BB39" s="630"/>
      <c r="BC39" s="630"/>
      <c r="BD39" s="630"/>
      <c r="BE39" s="630"/>
      <c r="BF39" s="630"/>
      <c r="BG39" s="630"/>
      <c r="BH39" s="630"/>
      <c r="BI39" s="630"/>
      <c r="BJ39" s="630"/>
      <c r="BK39" s="630"/>
      <c r="BL39" s="631"/>
      <c r="BM39" s="568"/>
      <c r="BN39" s="625"/>
      <c r="BO39" s="625"/>
      <c r="BP39" s="625"/>
      <c r="BQ39" s="625"/>
      <c r="BR39" s="625"/>
      <c r="BS39" s="626"/>
      <c r="BT39" s="76"/>
      <c r="BU39" s="76"/>
    </row>
    <row r="40" spans="2:80">
      <c r="B40" s="624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3"/>
      <c r="N40" s="14"/>
      <c r="O40" s="569" t="s">
        <v>324</v>
      </c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70"/>
      <c r="BM40" s="568">
        <v>2100</v>
      </c>
      <c r="BN40" s="625"/>
      <c r="BO40" s="625"/>
      <c r="BP40" s="625"/>
      <c r="BQ40" s="625"/>
      <c r="BR40" s="625"/>
      <c r="BS40" s="626"/>
      <c r="BT40" s="371">
        <f>BT18+BT29</f>
        <v>5873105</v>
      </c>
      <c r="BU40" s="76">
        <f>BU18+BU29</f>
        <v>7481888</v>
      </c>
      <c r="BW40" s="95"/>
      <c r="BX40" s="95"/>
    </row>
    <row r="41" spans="2:80">
      <c r="B41" s="624" t="s">
        <v>28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3"/>
      <c r="N41" s="13"/>
      <c r="O41" s="569" t="s">
        <v>325</v>
      </c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70"/>
      <c r="BM41" s="568">
        <v>2210</v>
      </c>
      <c r="BN41" s="625"/>
      <c r="BO41" s="625"/>
      <c r="BP41" s="625"/>
      <c r="BQ41" s="625"/>
      <c r="BR41" s="625"/>
      <c r="BS41" s="626"/>
      <c r="BT41" s="30">
        <v>-11695</v>
      </c>
      <c r="BU41" s="43">
        <v>-623267</v>
      </c>
    </row>
    <row r="42" spans="2:80">
      <c r="B42" s="624" t="s">
        <v>28</v>
      </c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3"/>
      <c r="N42" s="13"/>
      <c r="O42" s="569" t="s">
        <v>326</v>
      </c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70"/>
      <c r="BM42" s="632">
        <v>2220</v>
      </c>
      <c r="BN42" s="633"/>
      <c r="BO42" s="633"/>
      <c r="BP42" s="633"/>
      <c r="BQ42" s="633"/>
      <c r="BR42" s="633"/>
      <c r="BS42" s="634"/>
      <c r="BT42" s="255">
        <v>-1171675</v>
      </c>
      <c r="BU42" s="43">
        <v>-1191199</v>
      </c>
    </row>
    <row r="43" spans="2:80">
      <c r="B43" s="624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3"/>
      <c r="N43" s="13"/>
      <c r="O43" s="583" t="s">
        <v>327</v>
      </c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  <c r="AS43" s="583"/>
      <c r="AT43" s="583"/>
      <c r="AU43" s="583"/>
      <c r="AV43" s="583"/>
      <c r="AW43" s="583"/>
      <c r="AX43" s="583"/>
      <c r="AY43" s="583"/>
      <c r="AZ43" s="583"/>
      <c r="BA43" s="583"/>
      <c r="BB43" s="583"/>
      <c r="BC43" s="583"/>
      <c r="BD43" s="583"/>
      <c r="BE43" s="583"/>
      <c r="BF43" s="583"/>
      <c r="BG43" s="583"/>
      <c r="BH43" s="583"/>
      <c r="BI43" s="583"/>
      <c r="BJ43" s="583"/>
      <c r="BK43" s="583"/>
      <c r="BL43" s="584"/>
      <c r="BM43" s="568">
        <v>2200</v>
      </c>
      <c r="BN43" s="625"/>
      <c r="BO43" s="625"/>
      <c r="BP43" s="625"/>
      <c r="BQ43" s="625"/>
      <c r="BR43" s="625"/>
      <c r="BS43" s="626"/>
      <c r="BT43" s="76">
        <f>BT40+BT41+BT42</f>
        <v>4689735</v>
      </c>
      <c r="BU43" s="76">
        <f>BU40+BU41+BU42</f>
        <v>5667422</v>
      </c>
      <c r="BW43" s="95"/>
      <c r="BX43" s="95"/>
      <c r="BY43" s="95"/>
    </row>
    <row r="44" spans="2:80">
      <c r="B44" s="624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3"/>
      <c r="N44" s="13"/>
      <c r="O44" s="569" t="s">
        <v>328</v>
      </c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70"/>
      <c r="BM44" s="568">
        <v>2310</v>
      </c>
      <c r="BN44" s="625"/>
      <c r="BO44" s="625"/>
      <c r="BP44" s="625"/>
      <c r="BQ44" s="625"/>
      <c r="BR44" s="625"/>
      <c r="BS44" s="626"/>
      <c r="BT44" s="30">
        <v>0</v>
      </c>
      <c r="BU44" s="30">
        <v>0</v>
      </c>
    </row>
    <row r="45" spans="2:80">
      <c r="B45" s="624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3"/>
      <c r="N45" s="13"/>
      <c r="O45" s="569" t="s">
        <v>329</v>
      </c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70"/>
      <c r="BM45" s="568">
        <v>2320</v>
      </c>
      <c r="BN45" s="625"/>
      <c r="BO45" s="625"/>
      <c r="BP45" s="625"/>
      <c r="BQ45" s="625"/>
      <c r="BR45" s="625"/>
      <c r="BS45" s="626"/>
      <c r="BT45" s="30">
        <v>137750</v>
      </c>
      <c r="BU45" s="30">
        <v>61922</v>
      </c>
    </row>
    <row r="46" spans="2:80">
      <c r="B46" s="624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3"/>
      <c r="N46" s="13"/>
      <c r="O46" s="569" t="s">
        <v>330</v>
      </c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70"/>
      <c r="BM46" s="568">
        <v>2330</v>
      </c>
      <c r="BN46" s="625"/>
      <c r="BO46" s="625"/>
      <c r="BP46" s="625"/>
      <c r="BQ46" s="625"/>
      <c r="BR46" s="625"/>
      <c r="BS46" s="626"/>
      <c r="BT46" s="43">
        <v>-2059891</v>
      </c>
      <c r="BU46" s="43">
        <v>-1215310</v>
      </c>
    </row>
    <row r="47" spans="2:80">
      <c r="B47" s="624" t="s">
        <v>27</v>
      </c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3"/>
      <c r="N47" s="14"/>
      <c r="O47" s="569" t="s">
        <v>331</v>
      </c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70"/>
      <c r="BM47" s="568">
        <v>2340</v>
      </c>
      <c r="BN47" s="625"/>
      <c r="BO47" s="625"/>
      <c r="BP47" s="625"/>
      <c r="BQ47" s="625"/>
      <c r="BR47" s="625"/>
      <c r="BS47" s="626"/>
      <c r="BT47" s="30">
        <v>2823078</v>
      </c>
      <c r="BU47" s="30">
        <v>862926</v>
      </c>
    </row>
    <row r="48" spans="2:80">
      <c r="B48" s="624" t="s">
        <v>27</v>
      </c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3"/>
      <c r="N48" s="13"/>
      <c r="O48" s="569" t="s">
        <v>332</v>
      </c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70"/>
      <c r="BM48" s="568">
        <v>2350</v>
      </c>
      <c r="BN48" s="625"/>
      <c r="BO48" s="625"/>
      <c r="BP48" s="625"/>
      <c r="BQ48" s="625"/>
      <c r="BR48" s="625"/>
      <c r="BS48" s="626"/>
      <c r="BT48" s="43">
        <v>-4443966</v>
      </c>
      <c r="BU48" s="43">
        <v>-2227371</v>
      </c>
    </row>
    <row r="49" spans="1:76">
      <c r="B49" s="624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3"/>
      <c r="N49" s="13"/>
      <c r="O49" s="583" t="s">
        <v>333</v>
      </c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3"/>
      <c r="AX49" s="583"/>
      <c r="AY49" s="583"/>
      <c r="AZ49" s="583"/>
      <c r="BA49" s="583"/>
      <c r="BB49" s="583"/>
      <c r="BC49" s="583"/>
      <c r="BD49" s="583"/>
      <c r="BE49" s="583"/>
      <c r="BF49" s="583"/>
      <c r="BG49" s="583"/>
      <c r="BH49" s="583"/>
      <c r="BI49" s="583"/>
      <c r="BJ49" s="583"/>
      <c r="BK49" s="583"/>
      <c r="BL49" s="584"/>
      <c r="BM49" s="568">
        <v>2300</v>
      </c>
      <c r="BN49" s="625"/>
      <c r="BO49" s="625"/>
      <c r="BP49" s="625"/>
      <c r="BQ49" s="625"/>
      <c r="BR49" s="625"/>
      <c r="BS49" s="626"/>
      <c r="BT49" s="76">
        <f>BT43+BT44+BT45+BT46+BT47+BT48</f>
        <v>1146706</v>
      </c>
      <c r="BU49" s="76">
        <f>BU43+BU44+BU45+BU46+BU47+BU48</f>
        <v>3149589</v>
      </c>
      <c r="BW49" s="95"/>
      <c r="BX49" s="95"/>
    </row>
    <row r="50" spans="1:76">
      <c r="B50" s="624" t="s">
        <v>26</v>
      </c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8"/>
      <c r="N50" s="13"/>
      <c r="O50" s="569" t="s">
        <v>334</v>
      </c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70"/>
      <c r="BM50" s="568">
        <v>2410</v>
      </c>
      <c r="BN50" s="625"/>
      <c r="BO50" s="625"/>
      <c r="BP50" s="625"/>
      <c r="BQ50" s="625"/>
      <c r="BR50" s="625"/>
      <c r="BS50" s="626"/>
      <c r="BT50" s="370">
        <v>-1313241</v>
      </c>
      <c r="BU50" s="43">
        <v>-1311095</v>
      </c>
    </row>
    <row r="51" spans="1:76" ht="12.75" customHeight="1">
      <c r="B51" s="624" t="s">
        <v>26</v>
      </c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8"/>
      <c r="N51" s="13"/>
      <c r="O51" s="513" t="s">
        <v>335</v>
      </c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3"/>
      <c r="AS51" s="513"/>
      <c r="AT51" s="513"/>
      <c r="AU51" s="513"/>
      <c r="AV51" s="513"/>
      <c r="AW51" s="513"/>
      <c r="AX51" s="513"/>
      <c r="AY51" s="513"/>
      <c r="AZ51" s="513"/>
      <c r="BA51" s="513"/>
      <c r="BB51" s="513"/>
      <c r="BC51" s="513"/>
      <c r="BD51" s="513"/>
      <c r="BE51" s="513"/>
      <c r="BF51" s="513"/>
      <c r="BG51" s="513"/>
      <c r="BH51" s="513"/>
      <c r="BI51" s="513"/>
      <c r="BJ51" s="513"/>
      <c r="BK51" s="513"/>
      <c r="BL51" s="514"/>
      <c r="BM51" s="568">
        <v>2421</v>
      </c>
      <c r="BN51" s="625"/>
      <c r="BO51" s="625"/>
      <c r="BP51" s="625"/>
      <c r="BQ51" s="625"/>
      <c r="BR51" s="625"/>
      <c r="BS51" s="626"/>
      <c r="BT51" s="255">
        <v>410822</v>
      </c>
      <c r="BU51" s="30">
        <v>450916</v>
      </c>
    </row>
    <row r="52" spans="1:76" ht="13.5" customHeight="1">
      <c r="B52" s="624" t="s">
        <v>26</v>
      </c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8"/>
      <c r="N52" s="15"/>
      <c r="O52" s="569" t="s">
        <v>336</v>
      </c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70"/>
      <c r="BM52" s="568">
        <v>2430</v>
      </c>
      <c r="BN52" s="625"/>
      <c r="BO52" s="625"/>
      <c r="BP52" s="625"/>
      <c r="BQ52" s="625"/>
      <c r="BR52" s="625"/>
      <c r="BS52" s="626"/>
      <c r="BT52" s="255">
        <v>-178987</v>
      </c>
      <c r="BU52" s="30">
        <v>-251215</v>
      </c>
      <c r="BW52" s="95"/>
    </row>
    <row r="53" spans="1:76" ht="12.75" customHeight="1">
      <c r="B53" s="624" t="s">
        <v>26</v>
      </c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8"/>
      <c r="N53" s="15"/>
      <c r="O53" s="513" t="s">
        <v>337</v>
      </c>
      <c r="P53" s="513"/>
      <c r="Q53" s="513"/>
      <c r="R53" s="513"/>
      <c r="S53" s="513"/>
      <c r="T53" s="513"/>
      <c r="U53" s="513"/>
      <c r="V53" s="513"/>
      <c r="W53" s="513"/>
      <c r="X53" s="513"/>
      <c r="Y53" s="513"/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3"/>
      <c r="BB53" s="513"/>
      <c r="BC53" s="513"/>
      <c r="BD53" s="513"/>
      <c r="BE53" s="513"/>
      <c r="BF53" s="513"/>
      <c r="BG53" s="513"/>
      <c r="BH53" s="513"/>
      <c r="BI53" s="513"/>
      <c r="BJ53" s="513"/>
      <c r="BK53" s="513"/>
      <c r="BL53" s="514"/>
      <c r="BM53" s="638">
        <v>2450</v>
      </c>
      <c r="BN53" s="639"/>
      <c r="BO53" s="639"/>
      <c r="BP53" s="639"/>
      <c r="BQ53" s="639"/>
      <c r="BR53" s="639"/>
      <c r="BS53" s="640"/>
      <c r="BT53" s="255">
        <v>852065</v>
      </c>
      <c r="BU53" s="30">
        <v>481475</v>
      </c>
    </row>
    <row r="54" spans="1:76" s="69" customFormat="1" ht="13.5" thickBot="1">
      <c r="A54" s="68"/>
      <c r="B54" s="635" t="s">
        <v>26</v>
      </c>
      <c r="C54" s="636"/>
      <c r="D54" s="636"/>
      <c r="E54" s="636"/>
      <c r="F54" s="636"/>
      <c r="G54" s="636"/>
      <c r="H54" s="636"/>
      <c r="I54" s="636"/>
      <c r="J54" s="636"/>
      <c r="K54" s="636"/>
      <c r="L54" s="636"/>
      <c r="M54" s="637"/>
      <c r="N54" s="37"/>
      <c r="O54" s="579" t="s">
        <v>338</v>
      </c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579"/>
      <c r="AM54" s="579"/>
      <c r="AN54" s="579"/>
      <c r="AO54" s="579"/>
      <c r="AP54" s="579"/>
      <c r="AQ54" s="579"/>
      <c r="AR54" s="579"/>
      <c r="AS54" s="579"/>
      <c r="AT54" s="579"/>
      <c r="AU54" s="579"/>
      <c r="AV54" s="579"/>
      <c r="AW54" s="579"/>
      <c r="AX54" s="579"/>
      <c r="AY54" s="579"/>
      <c r="AZ54" s="579"/>
      <c r="BA54" s="579"/>
      <c r="BB54" s="579"/>
      <c r="BC54" s="579"/>
      <c r="BD54" s="579"/>
      <c r="BE54" s="579"/>
      <c r="BF54" s="579"/>
      <c r="BG54" s="579"/>
      <c r="BH54" s="579"/>
      <c r="BI54" s="579"/>
      <c r="BJ54" s="579"/>
      <c r="BK54" s="579"/>
      <c r="BL54" s="580"/>
      <c r="BM54" s="638">
        <v>2460</v>
      </c>
      <c r="BN54" s="639"/>
      <c r="BO54" s="639"/>
      <c r="BP54" s="639"/>
      <c r="BQ54" s="639"/>
      <c r="BR54" s="639"/>
      <c r="BS54" s="640"/>
      <c r="BT54" s="135">
        <v>-36595</v>
      </c>
      <c r="BU54" s="135">
        <v>-42093</v>
      </c>
    </row>
    <row r="55" spans="1:76" s="69" customFormat="1" ht="13.5" thickBot="1">
      <c r="A55" s="68" t="s">
        <v>106</v>
      </c>
      <c r="B55" s="641"/>
      <c r="C55" s="642"/>
      <c r="D55" s="642"/>
      <c r="E55" s="642"/>
      <c r="F55" s="642"/>
      <c r="G55" s="642"/>
      <c r="H55" s="642"/>
      <c r="I55" s="642"/>
      <c r="J55" s="642"/>
      <c r="K55" s="642"/>
      <c r="L55" s="642"/>
      <c r="M55" s="643"/>
      <c r="N55" s="16"/>
      <c r="O55" s="600" t="s">
        <v>339</v>
      </c>
      <c r="P55" s="600"/>
      <c r="Q55" s="600"/>
      <c r="R55" s="600"/>
      <c r="S55" s="600"/>
      <c r="T55" s="600"/>
      <c r="U55" s="600"/>
      <c r="V55" s="600"/>
      <c r="W55" s="600"/>
      <c r="X55" s="600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0"/>
      <c r="AO55" s="600"/>
      <c r="AP55" s="600"/>
      <c r="AQ55" s="600"/>
      <c r="AR55" s="600"/>
      <c r="AS55" s="600"/>
      <c r="AT55" s="600"/>
      <c r="AU55" s="600"/>
      <c r="AV55" s="600"/>
      <c r="AW55" s="600"/>
      <c r="AX55" s="600"/>
      <c r="AY55" s="600"/>
      <c r="AZ55" s="600"/>
      <c r="BA55" s="600"/>
      <c r="BB55" s="600"/>
      <c r="BC55" s="600"/>
      <c r="BD55" s="600"/>
      <c r="BE55" s="600"/>
      <c r="BF55" s="600"/>
      <c r="BG55" s="600"/>
      <c r="BH55" s="600"/>
      <c r="BI55" s="600"/>
      <c r="BJ55" s="600"/>
      <c r="BK55" s="600"/>
      <c r="BL55" s="601"/>
      <c r="BM55" s="644">
        <v>2400</v>
      </c>
      <c r="BN55" s="645"/>
      <c r="BO55" s="645"/>
      <c r="BP55" s="645"/>
      <c r="BQ55" s="645"/>
      <c r="BR55" s="645"/>
      <c r="BS55" s="646"/>
      <c r="BT55" s="161">
        <f>BT49+BT50+BT53+BT52+BT54</f>
        <v>469948</v>
      </c>
      <c r="BU55" s="161">
        <f>BU49+BU50+BU53+BU52+BU54</f>
        <v>2026661</v>
      </c>
      <c r="BW55" s="96"/>
      <c r="BX55" s="96"/>
    </row>
    <row r="56" spans="1:76" s="40" customFormat="1" ht="12">
      <c r="A56" s="24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7"/>
      <c r="BN56" s="97"/>
      <c r="BO56" s="97"/>
      <c r="BP56" s="97"/>
      <c r="BQ56" s="97"/>
      <c r="BR56" s="97"/>
      <c r="BS56" s="97"/>
      <c r="BT56" s="98"/>
      <c r="BU56" s="98"/>
    </row>
    <row r="57" spans="1:76" s="40" customFormat="1" ht="6" customHeight="1" thickBot="1">
      <c r="A57" s="24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7"/>
      <c r="BN57" s="97"/>
      <c r="BO57" s="97"/>
      <c r="BP57" s="97"/>
      <c r="BQ57" s="97"/>
      <c r="BR57" s="97"/>
      <c r="BS57" s="97"/>
      <c r="BT57" s="98"/>
      <c r="BU57" s="98"/>
    </row>
    <row r="58" spans="1:76" ht="18" customHeight="1">
      <c r="B58" s="466" t="s">
        <v>196</v>
      </c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8"/>
      <c r="N58" s="475" t="s">
        <v>197</v>
      </c>
      <c r="O58" s="552"/>
      <c r="P58" s="552"/>
      <c r="Q58" s="552"/>
      <c r="R58" s="552"/>
      <c r="S58" s="552"/>
      <c r="T58" s="552"/>
      <c r="U58" s="552"/>
      <c r="V58" s="552"/>
      <c r="W58" s="552"/>
      <c r="X58" s="552"/>
      <c r="Y58" s="552"/>
      <c r="Z58" s="552"/>
      <c r="AA58" s="552"/>
      <c r="AB58" s="552"/>
      <c r="AC58" s="552"/>
      <c r="AD58" s="552"/>
      <c r="AE58" s="552"/>
      <c r="AF58" s="552"/>
      <c r="AG58" s="552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552"/>
      <c r="AT58" s="552"/>
      <c r="AU58" s="552"/>
      <c r="AV58" s="552"/>
      <c r="AW58" s="552"/>
      <c r="AX58" s="552"/>
      <c r="AY58" s="552"/>
      <c r="AZ58" s="552"/>
      <c r="BA58" s="552"/>
      <c r="BB58" s="552"/>
      <c r="BC58" s="552"/>
      <c r="BD58" s="552"/>
      <c r="BE58" s="552"/>
      <c r="BF58" s="552"/>
      <c r="BG58" s="552"/>
      <c r="BH58" s="552"/>
      <c r="BI58" s="552"/>
      <c r="BJ58" s="552"/>
      <c r="BK58" s="552"/>
      <c r="BL58" s="553"/>
      <c r="BM58" s="475" t="s">
        <v>302</v>
      </c>
      <c r="BN58" s="552"/>
      <c r="BO58" s="552"/>
      <c r="BP58" s="552"/>
      <c r="BQ58" s="552"/>
      <c r="BR58" s="552"/>
      <c r="BS58" s="553"/>
      <c r="BT58" s="93" t="s">
        <v>304</v>
      </c>
      <c r="BU58" s="93" t="s">
        <v>303</v>
      </c>
    </row>
    <row r="59" spans="1:76">
      <c r="B59" s="469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1"/>
      <c r="N59" s="554"/>
      <c r="O59" s="555"/>
      <c r="P59" s="555"/>
      <c r="Q59" s="555"/>
      <c r="R59" s="555"/>
      <c r="S59" s="555"/>
      <c r="T59" s="555"/>
      <c r="U59" s="555"/>
      <c r="V59" s="555"/>
      <c r="W59" s="555"/>
      <c r="X59" s="555"/>
      <c r="Y59" s="555"/>
      <c r="Z59" s="555"/>
      <c r="AA59" s="555"/>
      <c r="AB59" s="555"/>
      <c r="AC59" s="555"/>
      <c r="AD59" s="555"/>
      <c r="AE59" s="555"/>
      <c r="AF59" s="555"/>
      <c r="AG59" s="555"/>
      <c r="AH59" s="555"/>
      <c r="AI59" s="555"/>
      <c r="AJ59" s="555"/>
      <c r="AK59" s="555"/>
      <c r="AL59" s="555"/>
      <c r="AM59" s="555"/>
      <c r="AN59" s="555"/>
      <c r="AO59" s="555"/>
      <c r="AP59" s="555"/>
      <c r="AQ59" s="555"/>
      <c r="AR59" s="555"/>
      <c r="AS59" s="555"/>
      <c r="AT59" s="555"/>
      <c r="AU59" s="555"/>
      <c r="AV59" s="555"/>
      <c r="AW59" s="555"/>
      <c r="AX59" s="555"/>
      <c r="AY59" s="555"/>
      <c r="AZ59" s="555"/>
      <c r="BA59" s="555"/>
      <c r="BB59" s="555"/>
      <c r="BC59" s="555"/>
      <c r="BD59" s="555"/>
      <c r="BE59" s="555"/>
      <c r="BF59" s="555"/>
      <c r="BG59" s="555"/>
      <c r="BH59" s="555"/>
      <c r="BI59" s="555"/>
      <c r="BJ59" s="555"/>
      <c r="BK59" s="555"/>
      <c r="BL59" s="556"/>
      <c r="BM59" s="554"/>
      <c r="BN59" s="555"/>
      <c r="BO59" s="555"/>
      <c r="BP59" s="555"/>
      <c r="BQ59" s="555"/>
      <c r="BR59" s="555"/>
      <c r="BS59" s="556"/>
      <c r="BT59" s="58">
        <v>2015</v>
      </c>
      <c r="BU59" s="58">
        <v>2014</v>
      </c>
    </row>
    <row r="60" spans="1:76" ht="13.5" customHeight="1" thickBot="1">
      <c r="B60" s="472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4"/>
      <c r="N60" s="557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 s="558"/>
      <c r="AM60" s="558"/>
      <c r="AN60" s="558"/>
      <c r="AO60" s="558"/>
      <c r="AP60" s="558"/>
      <c r="AQ60" s="558"/>
      <c r="AR60" s="558"/>
      <c r="AS60" s="558"/>
      <c r="AT60" s="558"/>
      <c r="AU60" s="558"/>
      <c r="AV60" s="558"/>
      <c r="AW60" s="558"/>
      <c r="AX60" s="558"/>
      <c r="AY60" s="558"/>
      <c r="AZ60" s="558"/>
      <c r="BA60" s="558"/>
      <c r="BB60" s="558"/>
      <c r="BC60" s="558"/>
      <c r="BD60" s="558"/>
      <c r="BE60" s="558"/>
      <c r="BF60" s="558"/>
      <c r="BG60" s="558"/>
      <c r="BH60" s="558"/>
      <c r="BI60" s="558"/>
      <c r="BJ60" s="558"/>
      <c r="BK60" s="558"/>
      <c r="BL60" s="559"/>
      <c r="BM60" s="557"/>
      <c r="BN60" s="558"/>
      <c r="BO60" s="558"/>
      <c r="BP60" s="558"/>
      <c r="BQ60" s="558"/>
      <c r="BR60" s="558"/>
      <c r="BS60" s="559"/>
      <c r="BT60" s="188" t="s">
        <v>3</v>
      </c>
      <c r="BU60" s="188" t="s">
        <v>4</v>
      </c>
    </row>
    <row r="61" spans="1:76">
      <c r="A61" s="22" t="s">
        <v>105</v>
      </c>
      <c r="B61" s="650" t="s">
        <v>25</v>
      </c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38"/>
      <c r="O61" s="654" t="s">
        <v>340</v>
      </c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4"/>
      <c r="BF61" s="654"/>
      <c r="BG61" s="654"/>
      <c r="BH61" s="654"/>
      <c r="BI61" s="654"/>
      <c r="BJ61" s="654"/>
      <c r="BK61" s="654"/>
      <c r="BL61" s="655"/>
      <c r="BM61" s="656"/>
      <c r="BN61" s="657"/>
      <c r="BO61" s="657"/>
      <c r="BP61" s="657"/>
      <c r="BQ61" s="657"/>
      <c r="BR61" s="657"/>
      <c r="BS61" s="657"/>
      <c r="BT61" s="71"/>
      <c r="BU61" s="71"/>
    </row>
    <row r="62" spans="1:76" ht="24.75" customHeight="1">
      <c r="B62" s="652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10"/>
      <c r="O62" s="499" t="s">
        <v>341</v>
      </c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500"/>
      <c r="BM62" s="612">
        <v>2510</v>
      </c>
      <c r="BN62" s="494"/>
      <c r="BO62" s="494"/>
      <c r="BP62" s="494"/>
      <c r="BQ62" s="494"/>
      <c r="BR62" s="494"/>
      <c r="BS62" s="495"/>
      <c r="BT62" s="178"/>
      <c r="BU62" s="178"/>
    </row>
    <row r="63" spans="1:76" ht="25.5" customHeight="1">
      <c r="B63" s="607" t="s">
        <v>24</v>
      </c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10"/>
      <c r="O63" s="513" t="s">
        <v>342</v>
      </c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3"/>
      <c r="AH63" s="513"/>
      <c r="AI63" s="513"/>
      <c r="AJ63" s="513"/>
      <c r="AK63" s="513"/>
      <c r="AL63" s="513"/>
      <c r="AM63" s="513"/>
      <c r="AN63" s="513"/>
      <c r="AO63" s="513"/>
      <c r="AP63" s="513"/>
      <c r="AQ63" s="513"/>
      <c r="AR63" s="513"/>
      <c r="AS63" s="513"/>
      <c r="AT63" s="513"/>
      <c r="AU63" s="513"/>
      <c r="AV63" s="513"/>
      <c r="AW63" s="513"/>
      <c r="AX63" s="513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3"/>
      <c r="BK63" s="513"/>
      <c r="BL63" s="514"/>
      <c r="BM63" s="613">
        <v>2520</v>
      </c>
      <c r="BN63" s="613"/>
      <c r="BO63" s="613"/>
      <c r="BP63" s="613"/>
      <c r="BQ63" s="613"/>
      <c r="BR63" s="613"/>
      <c r="BS63" s="613"/>
      <c r="BT63" s="178"/>
      <c r="BU63" s="178"/>
    </row>
    <row r="64" spans="1:76">
      <c r="B64" s="624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11"/>
      <c r="O64" s="569" t="s">
        <v>343</v>
      </c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70"/>
      <c r="BM64" s="628">
        <v>2500</v>
      </c>
      <c r="BN64" s="628"/>
      <c r="BO64" s="628"/>
      <c r="BP64" s="628"/>
      <c r="BQ64" s="628"/>
      <c r="BR64" s="628"/>
      <c r="BS64" s="628"/>
      <c r="BT64" s="76">
        <f>BT55+BT62+BT63</f>
        <v>469948</v>
      </c>
      <c r="BU64" s="76">
        <f>BU55+BU62+BU63</f>
        <v>2026661</v>
      </c>
    </row>
    <row r="65" spans="1:73">
      <c r="B65" s="624" t="s">
        <v>23</v>
      </c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11"/>
      <c r="O65" s="569" t="s">
        <v>344</v>
      </c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70"/>
      <c r="BM65" s="628">
        <v>2900</v>
      </c>
      <c r="BN65" s="628"/>
      <c r="BO65" s="628"/>
      <c r="BP65" s="628"/>
      <c r="BQ65" s="628"/>
      <c r="BR65" s="628"/>
      <c r="BS65" s="628"/>
      <c r="BT65" s="130"/>
      <c r="BU65" s="130"/>
    </row>
    <row r="66" spans="1:73" s="69" customFormat="1" ht="13.5" thickBot="1">
      <c r="A66" s="68" t="s">
        <v>106</v>
      </c>
      <c r="B66" s="659" t="s">
        <v>23</v>
      </c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60"/>
      <c r="N66" s="12"/>
      <c r="O66" s="579" t="s">
        <v>345</v>
      </c>
      <c r="P66" s="579"/>
      <c r="Q66" s="579"/>
      <c r="R66" s="579"/>
      <c r="S66" s="579"/>
      <c r="T66" s="579"/>
      <c r="U66" s="579"/>
      <c r="V66" s="579"/>
      <c r="W66" s="579"/>
      <c r="X66" s="579"/>
      <c r="Y66" s="579"/>
      <c r="Z66" s="579"/>
      <c r="AA66" s="579"/>
      <c r="AB66" s="579"/>
      <c r="AC66" s="579"/>
      <c r="AD66" s="579"/>
      <c r="AE66" s="579"/>
      <c r="AF66" s="579"/>
      <c r="AG66" s="579"/>
      <c r="AH66" s="579"/>
      <c r="AI66" s="579"/>
      <c r="AJ66" s="579"/>
      <c r="AK66" s="579"/>
      <c r="AL66" s="579"/>
      <c r="AM66" s="579"/>
      <c r="AN66" s="579"/>
      <c r="AO66" s="579"/>
      <c r="AP66" s="579"/>
      <c r="AQ66" s="579"/>
      <c r="AR66" s="579"/>
      <c r="AS66" s="579"/>
      <c r="AT66" s="579"/>
      <c r="AU66" s="579"/>
      <c r="AV66" s="579"/>
      <c r="AW66" s="579"/>
      <c r="AX66" s="579"/>
      <c r="AY66" s="579"/>
      <c r="AZ66" s="579"/>
      <c r="BA66" s="579"/>
      <c r="BB66" s="579"/>
      <c r="BC66" s="579"/>
      <c r="BD66" s="579"/>
      <c r="BE66" s="579"/>
      <c r="BF66" s="579"/>
      <c r="BG66" s="579"/>
      <c r="BH66" s="579"/>
      <c r="BI66" s="579"/>
      <c r="BJ66" s="579"/>
      <c r="BK66" s="579"/>
      <c r="BL66" s="580"/>
      <c r="BM66" s="661">
        <v>2910</v>
      </c>
      <c r="BN66" s="661"/>
      <c r="BO66" s="661"/>
      <c r="BP66" s="661"/>
      <c r="BQ66" s="661"/>
      <c r="BR66" s="661"/>
      <c r="BS66" s="661"/>
      <c r="BT66" s="131"/>
      <c r="BU66" s="131"/>
    </row>
    <row r="67" spans="1:73" ht="15" customHeight="1"/>
    <row r="68" spans="1:73" s="40" customFormat="1" ht="12">
      <c r="A68" s="24"/>
    </row>
    <row r="69" spans="1:73" s="40" customFormat="1" ht="12">
      <c r="A69" s="24"/>
      <c r="B69" s="408" t="s">
        <v>290</v>
      </c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E69" s="595" t="s">
        <v>287</v>
      </c>
      <c r="AF69" s="595"/>
      <c r="AG69" s="595"/>
      <c r="AH69" s="595"/>
      <c r="AI69" s="595"/>
      <c r="AJ69" s="595"/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595"/>
      <c r="AV69" s="595"/>
      <c r="AW69" s="595"/>
      <c r="AX69" s="9"/>
      <c r="AY69" s="9"/>
      <c r="AZ69" s="9"/>
      <c r="BA69" s="9"/>
      <c r="BC69" s="408" t="s">
        <v>292</v>
      </c>
      <c r="BQ69" s="595"/>
      <c r="BR69" s="595"/>
      <c r="BS69" s="595"/>
      <c r="BT69" s="595"/>
      <c r="BU69" s="409" t="s">
        <v>288</v>
      </c>
    </row>
    <row r="70" spans="1:73" s="86" customFormat="1" ht="12">
      <c r="A70" s="85"/>
      <c r="P70" s="597" t="s">
        <v>289</v>
      </c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E70" s="597" t="s">
        <v>294</v>
      </c>
      <c r="AF70" s="597"/>
      <c r="AG70" s="597"/>
      <c r="AH70" s="597"/>
      <c r="AI70" s="597"/>
      <c r="AJ70" s="597"/>
      <c r="AK70" s="597"/>
      <c r="AL70" s="597"/>
      <c r="AM70" s="597"/>
      <c r="AN70" s="597"/>
      <c r="AO70" s="597"/>
      <c r="AP70" s="597"/>
      <c r="AQ70" s="597"/>
      <c r="AR70" s="597"/>
      <c r="AS70" s="597"/>
      <c r="AT70" s="597"/>
      <c r="AU70" s="597"/>
      <c r="AV70" s="597"/>
      <c r="AW70" s="597"/>
      <c r="AX70" s="5"/>
      <c r="AY70" s="5"/>
      <c r="AZ70" s="5"/>
      <c r="BA70" s="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597" t="s">
        <v>289</v>
      </c>
      <c r="BR70" s="597"/>
      <c r="BS70" s="597"/>
      <c r="BT70" s="597"/>
      <c r="BU70" s="87"/>
    </row>
    <row r="72" spans="1:73" s="40" customFormat="1" ht="12">
      <c r="A72" s="24"/>
      <c r="B72" s="592" t="s">
        <v>6</v>
      </c>
      <c r="C72" s="592"/>
      <c r="D72" s="593" t="s">
        <v>167</v>
      </c>
      <c r="E72" s="593"/>
      <c r="F72" s="593"/>
      <c r="G72" s="593"/>
      <c r="H72" s="594" t="s">
        <v>6</v>
      </c>
      <c r="I72" s="594"/>
      <c r="K72" s="595" t="s">
        <v>291</v>
      </c>
      <c r="L72" s="595"/>
      <c r="M72" s="595"/>
      <c r="N72" s="595"/>
      <c r="O72" s="595"/>
      <c r="P72" s="595"/>
      <c r="Q72" s="595"/>
      <c r="R72" s="595"/>
      <c r="S72" s="595"/>
      <c r="T72" s="595"/>
      <c r="U72" s="595"/>
      <c r="V72" s="595"/>
      <c r="W72" s="595"/>
      <c r="X72" s="595"/>
      <c r="Y72" s="595"/>
      <c r="Z72" s="595"/>
      <c r="AA72" s="592">
        <v>20</v>
      </c>
      <c r="AB72" s="592"/>
      <c r="AC72" s="592"/>
      <c r="AD72" s="592"/>
      <c r="AE72" s="596" t="s">
        <v>125</v>
      </c>
      <c r="AF72" s="596"/>
      <c r="AG72" s="596"/>
    </row>
    <row r="73" spans="1:73" s="40" customFormat="1" ht="12">
      <c r="A73" s="24"/>
      <c r="B73" s="53"/>
      <c r="C73" s="53"/>
      <c r="D73" s="88"/>
      <c r="E73" s="88"/>
      <c r="F73" s="88"/>
      <c r="G73" s="88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53"/>
      <c r="AB73" s="53"/>
      <c r="AC73" s="53"/>
      <c r="AD73" s="53"/>
      <c r="AE73" s="90"/>
      <c r="AF73" s="90"/>
      <c r="AG73" s="90"/>
    </row>
    <row r="74" spans="1:73" s="40" customFormat="1" ht="12">
      <c r="A74" s="24"/>
      <c r="B74" s="53"/>
      <c r="C74" s="53"/>
      <c r="D74" s="88"/>
      <c r="E74" s="88"/>
      <c r="F74" s="88"/>
      <c r="G74" s="88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53"/>
      <c r="AB74" s="53"/>
      <c r="AC74" s="53"/>
      <c r="AD74" s="53"/>
      <c r="AE74" s="90"/>
      <c r="AF74" s="90"/>
      <c r="AG74" s="90"/>
    </row>
    <row r="75" spans="1:73" s="2" customFormat="1" ht="11.25">
      <c r="A75" s="25"/>
      <c r="D75" s="658" t="s">
        <v>295</v>
      </c>
      <c r="E75" s="658"/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58"/>
      <c r="AB75" s="658"/>
      <c r="AC75" s="658"/>
      <c r="AD75" s="658"/>
      <c r="AE75" s="658"/>
      <c r="AF75" s="658"/>
      <c r="AG75" s="658"/>
      <c r="AH75" s="658"/>
      <c r="AI75" s="658"/>
      <c r="AJ75" s="658"/>
      <c r="AK75" s="658"/>
      <c r="AL75" s="658"/>
      <c r="AM75" s="658"/>
      <c r="AN75" s="658"/>
      <c r="AO75" s="658"/>
      <c r="AP75" s="658"/>
      <c r="AQ75" s="658"/>
      <c r="AR75" s="658"/>
      <c r="AS75" s="658"/>
      <c r="AT75" s="658"/>
      <c r="AU75" s="658"/>
      <c r="AV75" s="658"/>
      <c r="AW75" s="658"/>
      <c r="AX75" s="658"/>
      <c r="AY75" s="658"/>
      <c r="AZ75" s="658"/>
      <c r="BA75" s="658"/>
      <c r="BB75" s="658"/>
      <c r="BC75" s="658"/>
      <c r="BD75" s="658"/>
      <c r="BE75" s="658"/>
      <c r="BF75" s="658"/>
      <c r="BG75" s="658"/>
      <c r="BH75" s="658"/>
      <c r="BI75" s="658"/>
      <c r="BJ75" s="658"/>
      <c r="BK75" s="658"/>
      <c r="BL75" s="658"/>
      <c r="BM75" s="658"/>
      <c r="BN75" s="658"/>
      <c r="BO75" s="658"/>
      <c r="BP75" s="658"/>
      <c r="BQ75" s="658"/>
      <c r="BR75" s="658"/>
      <c r="BS75" s="658"/>
      <c r="BT75" s="658"/>
      <c r="BU75" s="658"/>
    </row>
    <row r="76" spans="1:73" s="2" customFormat="1" ht="11.25">
      <c r="A76" s="25"/>
      <c r="D76" s="658" t="s">
        <v>346</v>
      </c>
      <c r="E76" s="658"/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8"/>
      <c r="AF76" s="658"/>
      <c r="AG76" s="658"/>
      <c r="AH76" s="658"/>
      <c r="AI76" s="658"/>
      <c r="AJ76" s="658"/>
      <c r="AK76" s="658"/>
      <c r="AL76" s="658"/>
      <c r="AM76" s="658"/>
      <c r="AN76" s="658"/>
      <c r="AO76" s="658"/>
      <c r="AP76" s="658"/>
      <c r="AQ76" s="658"/>
      <c r="AR76" s="658"/>
      <c r="AS76" s="658"/>
      <c r="AT76" s="658"/>
      <c r="AU76" s="658"/>
      <c r="AV76" s="658"/>
      <c r="AW76" s="658"/>
      <c r="AX76" s="658"/>
      <c r="AY76" s="658"/>
      <c r="AZ76" s="658"/>
      <c r="BA76" s="658"/>
      <c r="BB76" s="658"/>
      <c r="BC76" s="658"/>
      <c r="BD76" s="658"/>
      <c r="BE76" s="658"/>
      <c r="BF76" s="658"/>
      <c r="BG76" s="658"/>
      <c r="BH76" s="658"/>
      <c r="BI76" s="658"/>
      <c r="BJ76" s="658"/>
      <c r="BK76" s="658"/>
      <c r="BL76" s="658"/>
      <c r="BM76" s="658"/>
      <c r="BN76" s="658"/>
      <c r="BO76" s="658"/>
      <c r="BP76" s="658"/>
      <c r="BQ76" s="658"/>
      <c r="BR76" s="658"/>
      <c r="BS76" s="658"/>
      <c r="BT76" s="658"/>
      <c r="BU76" s="658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I66"/>
  <sheetViews>
    <sheetView topLeftCell="B1" zoomScaleNormal="100" zoomScaleSheetLayoutView="100" workbookViewId="0">
      <selection activeCell="AC7" sqref="AC7"/>
    </sheetView>
  </sheetViews>
  <sheetFormatPr defaultColWidth="9.140625" defaultRowHeight="12.75"/>
  <cols>
    <col min="1" max="1" width="9" style="99" hidden="1" customWidth="1"/>
    <col min="2" max="27" width="2.28515625" style="103" customWidth="1"/>
    <col min="28" max="29" width="20" style="103" customWidth="1"/>
    <col min="30" max="30" width="2.28515625" style="103" customWidth="1"/>
    <col min="31" max="31" width="16.28515625" style="103" customWidth="1"/>
    <col min="32" max="32" width="15.7109375" style="103" customWidth="1"/>
    <col min="33" max="33" width="20.7109375" style="103" customWidth="1"/>
    <col min="34" max="34" width="12.85546875" style="103" customWidth="1"/>
    <col min="35" max="35" width="10.140625" style="103" bestFit="1" customWidth="1"/>
    <col min="36" max="16384" width="9.140625" style="103"/>
  </cols>
  <sheetData>
    <row r="1" spans="1:3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101"/>
      <c r="Z1" s="101"/>
      <c r="AA1" s="101"/>
      <c r="AB1" s="102"/>
      <c r="AC1" s="102"/>
    </row>
    <row r="2" spans="1: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ht="15">
      <c r="B3" s="662" t="s">
        <v>348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</row>
    <row r="4" spans="1:35" ht="12.75" customHeight="1">
      <c r="B4" s="663" t="s">
        <v>349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4" t="s">
        <v>499</v>
      </c>
      <c r="AC4" s="664" t="s">
        <v>500</v>
      </c>
      <c r="AE4" s="712" t="s">
        <v>347</v>
      </c>
      <c r="AF4" s="712"/>
    </row>
    <row r="5" spans="1:35">
      <c r="B5" s="663" t="s">
        <v>350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 t="s">
        <v>302</v>
      </c>
      <c r="Y5" s="663"/>
      <c r="Z5" s="663"/>
      <c r="AA5" s="663"/>
      <c r="AB5" s="665"/>
      <c r="AC5" s="665"/>
      <c r="AE5" s="104" t="s">
        <v>537</v>
      </c>
      <c r="AF5" s="105" t="s">
        <v>538</v>
      </c>
    </row>
    <row r="6" spans="1:35" s="107" customFormat="1" ht="13.5" thickBot="1">
      <c r="A6" s="106"/>
      <c r="B6" s="685">
        <v>1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6">
        <v>2</v>
      </c>
      <c r="Y6" s="686"/>
      <c r="Z6" s="686"/>
      <c r="AA6" s="686"/>
      <c r="AB6" s="225">
        <v>3</v>
      </c>
      <c r="AC6" s="192">
        <v>4</v>
      </c>
      <c r="AE6" s="108"/>
      <c r="AF6" s="108"/>
    </row>
    <row r="7" spans="1:35">
      <c r="A7" s="99" t="s">
        <v>105</v>
      </c>
      <c r="B7" s="678" t="s">
        <v>351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80"/>
      <c r="X7" s="681">
        <v>6510</v>
      </c>
      <c r="Y7" s="682"/>
      <c r="Z7" s="682"/>
      <c r="AA7" s="682"/>
      <c r="AB7" s="226">
        <f>SUM(AB8:AB13)</f>
        <v>33010555</v>
      </c>
      <c r="AC7" s="227">
        <f>SUM(AC8:AC13)</f>
        <v>40117543</v>
      </c>
      <c r="AE7" s="109"/>
      <c r="AG7" s="232">
        <f>41308742-AC7</f>
        <v>1191199</v>
      </c>
      <c r="AH7" s="232"/>
      <c r="AI7" s="232"/>
    </row>
    <row r="8" spans="1:35">
      <c r="B8" s="666" t="s">
        <v>306</v>
      </c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8"/>
      <c r="X8" s="669">
        <v>6511</v>
      </c>
      <c r="Y8" s="670"/>
      <c r="Z8" s="670"/>
      <c r="AA8" s="671"/>
      <c r="AB8" s="683">
        <v>19465968</v>
      </c>
      <c r="AC8" s="683">
        <v>27414567</v>
      </c>
      <c r="AE8" s="110"/>
      <c r="AI8" s="232"/>
    </row>
    <row r="9" spans="1:35">
      <c r="B9" s="675" t="s">
        <v>352</v>
      </c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7"/>
      <c r="X9" s="672"/>
      <c r="Y9" s="673"/>
      <c r="Z9" s="673"/>
      <c r="AA9" s="674"/>
      <c r="AB9" s="684"/>
      <c r="AC9" s="684"/>
      <c r="AE9" s="110"/>
      <c r="AG9" s="262"/>
      <c r="AH9" s="232"/>
    </row>
    <row r="10" spans="1:35">
      <c r="B10" s="687" t="s">
        <v>353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9"/>
      <c r="X10" s="690">
        <v>6512</v>
      </c>
      <c r="Y10" s="663"/>
      <c r="Z10" s="663"/>
      <c r="AA10" s="663"/>
      <c r="AB10" s="32">
        <v>5517684</v>
      </c>
      <c r="AC10" s="32">
        <v>5219742</v>
      </c>
      <c r="AE10" s="258"/>
      <c r="AG10" s="262"/>
      <c r="AH10" s="232"/>
    </row>
    <row r="11" spans="1:35">
      <c r="B11" s="687" t="s">
        <v>354</v>
      </c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89"/>
      <c r="X11" s="690">
        <v>6513</v>
      </c>
      <c r="Y11" s="663"/>
      <c r="Z11" s="663"/>
      <c r="AA11" s="663"/>
      <c r="AB11" s="32">
        <v>1723916</v>
      </c>
      <c r="AC11" s="32">
        <v>1568833</v>
      </c>
      <c r="AE11" s="258"/>
      <c r="AF11" s="146"/>
      <c r="AG11" s="262"/>
      <c r="AH11" s="232"/>
    </row>
    <row r="12" spans="1:35">
      <c r="B12" s="687" t="s">
        <v>355</v>
      </c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9"/>
      <c r="X12" s="690">
        <v>6514</v>
      </c>
      <c r="Y12" s="663"/>
      <c r="Z12" s="663"/>
      <c r="AA12" s="663"/>
      <c r="AB12" s="32">
        <v>4468939</v>
      </c>
      <c r="AC12" s="32">
        <v>4158217</v>
      </c>
      <c r="AE12" s="258"/>
      <c r="AF12" s="146"/>
      <c r="AG12" s="262"/>
      <c r="AH12" s="232"/>
    </row>
    <row r="13" spans="1:35">
      <c r="B13" s="687" t="s">
        <v>356</v>
      </c>
      <c r="C13" s="688"/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9"/>
      <c r="X13" s="690">
        <v>6515</v>
      </c>
      <c r="Y13" s="663"/>
      <c r="Z13" s="663"/>
      <c r="AA13" s="663"/>
      <c r="AB13" s="32">
        <v>1834048</v>
      </c>
      <c r="AC13" s="32">
        <v>1756184</v>
      </c>
      <c r="AE13" s="258"/>
      <c r="AF13" s="146"/>
      <c r="AG13" s="262">
        <f>2947383-AC13</f>
        <v>1191199</v>
      </c>
      <c r="AH13" s="232"/>
    </row>
    <row r="14" spans="1:35">
      <c r="B14" s="678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80"/>
      <c r="X14" s="690"/>
      <c r="Y14" s="663"/>
      <c r="Z14" s="663"/>
      <c r="AA14" s="663"/>
      <c r="AB14" s="228"/>
      <c r="AC14" s="229"/>
    </row>
    <row r="15" spans="1:35" ht="27.75" customHeight="1">
      <c r="B15" s="691" t="s">
        <v>357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3"/>
      <c r="X15" s="690">
        <v>6520</v>
      </c>
      <c r="Y15" s="663"/>
      <c r="Z15" s="663"/>
      <c r="AA15" s="663"/>
      <c r="AB15" s="228">
        <f>SUM(AB16:AB21)</f>
        <v>0</v>
      </c>
      <c r="AC15" s="229">
        <f>SUM(AC16:AC21)</f>
        <v>0</v>
      </c>
    </row>
    <row r="16" spans="1:35">
      <c r="B16" s="666" t="s">
        <v>306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8"/>
      <c r="X16" s="669">
        <v>6521</v>
      </c>
      <c r="Y16" s="670"/>
      <c r="Z16" s="670"/>
      <c r="AA16" s="671"/>
      <c r="AB16" s="683"/>
      <c r="AC16" s="713"/>
    </row>
    <row r="17" spans="2:33">
      <c r="B17" s="675" t="s">
        <v>358</v>
      </c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7"/>
      <c r="X17" s="672"/>
      <c r="Y17" s="673"/>
      <c r="Z17" s="673"/>
      <c r="AA17" s="674"/>
      <c r="AB17" s="684"/>
      <c r="AC17" s="714"/>
    </row>
    <row r="18" spans="2:33" ht="12.75" customHeight="1">
      <c r="B18" s="700" t="s">
        <v>359</v>
      </c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2"/>
      <c r="X18" s="690">
        <v>6522</v>
      </c>
      <c r="Y18" s="663"/>
      <c r="Z18" s="663"/>
      <c r="AA18" s="663"/>
      <c r="AB18" s="32"/>
      <c r="AC18" s="33"/>
    </row>
    <row r="19" spans="2:33" ht="12.75" customHeight="1">
      <c r="B19" s="700" t="s">
        <v>360</v>
      </c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2"/>
      <c r="X19" s="690">
        <v>6523</v>
      </c>
      <c r="Y19" s="663"/>
      <c r="Z19" s="663"/>
      <c r="AA19" s="663"/>
      <c r="AB19" s="32"/>
      <c r="AC19" s="33"/>
    </row>
    <row r="20" spans="2:33" ht="12.75" customHeight="1">
      <c r="B20" s="700" t="s">
        <v>361</v>
      </c>
      <c r="C20" s="701"/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2"/>
      <c r="X20" s="690">
        <v>6524</v>
      </c>
      <c r="Y20" s="663"/>
      <c r="Z20" s="663"/>
      <c r="AA20" s="663"/>
      <c r="AB20" s="32"/>
      <c r="AC20" s="32">
        <v>0</v>
      </c>
    </row>
    <row r="21" spans="2:33">
      <c r="B21" s="697" t="s">
        <v>362</v>
      </c>
      <c r="C21" s="698"/>
      <c r="D21" s="698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9"/>
      <c r="X21" s="690">
        <v>6525</v>
      </c>
      <c r="Y21" s="663"/>
      <c r="Z21" s="663"/>
      <c r="AA21" s="663"/>
      <c r="AB21" s="32"/>
      <c r="AC21" s="33"/>
    </row>
    <row r="22" spans="2:33">
      <c r="B22" s="700"/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1"/>
      <c r="V22" s="701"/>
      <c r="W22" s="702"/>
      <c r="X22" s="690"/>
      <c r="Y22" s="663"/>
      <c r="Z22" s="663"/>
      <c r="AA22" s="663"/>
      <c r="AB22" s="189"/>
      <c r="AC22" s="190"/>
    </row>
    <row r="23" spans="2:33" ht="25.5" customHeight="1">
      <c r="B23" s="694" t="s">
        <v>363</v>
      </c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6"/>
      <c r="X23" s="718">
        <v>6500</v>
      </c>
      <c r="Y23" s="719"/>
      <c r="Z23" s="719"/>
      <c r="AA23" s="719"/>
      <c r="AB23" s="228">
        <f>AB7-AB15</f>
        <v>33010555</v>
      </c>
      <c r="AC23" s="253">
        <f>AC7-AC15</f>
        <v>40117543</v>
      </c>
      <c r="AD23" s="129"/>
      <c r="AE23" s="35">
        <f>AB7-AB15+'F2'!BT29</f>
        <v>0</v>
      </c>
      <c r="AF23" s="35">
        <f>AC7-AC15+'F2'!BU29</f>
        <v>0</v>
      </c>
      <c r="AG23" s="232"/>
    </row>
    <row r="24" spans="2:33">
      <c r="B24" s="697" t="s">
        <v>364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9"/>
      <c r="X24" s="690"/>
      <c r="Y24" s="663"/>
      <c r="Z24" s="663"/>
      <c r="AA24" s="663"/>
      <c r="AB24" s="228"/>
      <c r="AC24" s="229"/>
    </row>
    <row r="25" spans="2:33">
      <c r="B25" s="697" t="s">
        <v>365</v>
      </c>
      <c r="C25" s="698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9"/>
      <c r="X25" s="690">
        <v>6530</v>
      </c>
      <c r="Y25" s="663"/>
      <c r="Z25" s="663"/>
      <c r="AA25" s="663"/>
      <c r="AB25" s="32"/>
      <c r="AC25" s="33"/>
    </row>
    <row r="26" spans="2:33">
      <c r="B26" s="697" t="s">
        <v>366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690">
        <v>6540</v>
      </c>
      <c r="Y26" s="663"/>
      <c r="Z26" s="663"/>
      <c r="AA26" s="663"/>
      <c r="AB26" s="32"/>
      <c r="AC26" s="33"/>
    </row>
    <row r="27" spans="2:33">
      <c r="B27" s="678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80"/>
      <c r="X27" s="690"/>
      <c r="Y27" s="663"/>
      <c r="Z27" s="663"/>
      <c r="AA27" s="663"/>
      <c r="AB27" s="228"/>
      <c r="AC27" s="229"/>
    </row>
    <row r="28" spans="2:33">
      <c r="B28" s="697" t="s">
        <v>325</v>
      </c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9"/>
      <c r="X28" s="690">
        <v>6550</v>
      </c>
      <c r="Y28" s="663"/>
      <c r="Z28" s="663"/>
      <c r="AA28" s="663"/>
      <c r="AB28" s="228">
        <f>SUM(AB30:AB34)</f>
        <v>11695</v>
      </c>
      <c r="AC28" s="228">
        <f>SUM(AC30:AC34)</f>
        <v>623267</v>
      </c>
      <c r="AE28" s="35">
        <f>AB28+'F2'!BT41</f>
        <v>0</v>
      </c>
      <c r="AF28" s="35">
        <f>AC28+'F2'!BU41</f>
        <v>0</v>
      </c>
    </row>
    <row r="29" spans="2:33">
      <c r="B29" s="697" t="s">
        <v>306</v>
      </c>
      <c r="C29" s="698"/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9"/>
      <c r="X29" s="690"/>
      <c r="Y29" s="663"/>
      <c r="Z29" s="663"/>
      <c r="AA29" s="663"/>
      <c r="AB29" s="228"/>
      <c r="AC29" s="229"/>
    </row>
    <row r="30" spans="2:33">
      <c r="B30" s="687" t="s">
        <v>352</v>
      </c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8"/>
      <c r="R30" s="688"/>
      <c r="S30" s="688"/>
      <c r="T30" s="688"/>
      <c r="U30" s="688"/>
      <c r="V30" s="688"/>
      <c r="W30" s="689"/>
      <c r="X30" s="690">
        <v>6551</v>
      </c>
      <c r="Y30" s="663"/>
      <c r="Z30" s="663"/>
      <c r="AA30" s="663"/>
      <c r="AB30" s="32">
        <v>14</v>
      </c>
      <c r="AC30" s="32">
        <v>25019</v>
      </c>
    </row>
    <row r="31" spans="2:33">
      <c r="B31" s="687" t="s">
        <v>353</v>
      </c>
      <c r="C31" s="688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9"/>
      <c r="X31" s="690">
        <v>6552</v>
      </c>
      <c r="Y31" s="663"/>
      <c r="Z31" s="663"/>
      <c r="AA31" s="663"/>
      <c r="AB31" s="32">
        <v>7982</v>
      </c>
      <c r="AC31" s="32">
        <v>330024</v>
      </c>
    </row>
    <row r="32" spans="2:33">
      <c r="B32" s="687" t="s">
        <v>354</v>
      </c>
      <c r="C32" s="688"/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9"/>
      <c r="X32" s="690">
        <v>6553</v>
      </c>
      <c r="Y32" s="663"/>
      <c r="Z32" s="663"/>
      <c r="AA32" s="663"/>
      <c r="AB32" s="32">
        <v>2664</v>
      </c>
      <c r="AC32" s="32">
        <v>95125</v>
      </c>
    </row>
    <row r="33" spans="1:32">
      <c r="B33" s="687" t="s">
        <v>355</v>
      </c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9"/>
      <c r="X33" s="690">
        <v>6554</v>
      </c>
      <c r="Y33" s="663"/>
      <c r="Z33" s="663"/>
      <c r="AA33" s="663"/>
      <c r="AB33" s="32">
        <v>0</v>
      </c>
      <c r="AC33" s="32">
        <v>1227</v>
      </c>
    </row>
    <row r="34" spans="1:32">
      <c r="B34" s="687" t="s">
        <v>356</v>
      </c>
      <c r="C34" s="688"/>
      <c r="D34" s="688"/>
      <c r="E34" s="688"/>
      <c r="F34" s="688"/>
      <c r="G34" s="688"/>
      <c r="H34" s="688"/>
      <c r="I34" s="688"/>
      <c r="J34" s="688"/>
      <c r="K34" s="688"/>
      <c r="L34" s="688"/>
      <c r="M34" s="688"/>
      <c r="N34" s="688"/>
      <c r="O34" s="688"/>
      <c r="P34" s="688"/>
      <c r="Q34" s="688"/>
      <c r="R34" s="688"/>
      <c r="S34" s="688"/>
      <c r="T34" s="688"/>
      <c r="U34" s="688"/>
      <c r="V34" s="688"/>
      <c r="W34" s="689"/>
      <c r="X34" s="690">
        <v>6555</v>
      </c>
      <c r="Y34" s="663"/>
      <c r="Z34" s="663"/>
      <c r="AA34" s="663"/>
      <c r="AB34" s="32">
        <v>1035</v>
      </c>
      <c r="AC34" s="32">
        <v>171872</v>
      </c>
    </row>
    <row r="35" spans="1:32">
      <c r="B35" s="678"/>
      <c r="C35" s="679"/>
      <c r="D35" s="679"/>
      <c r="E35" s="679"/>
      <c r="F35" s="679"/>
      <c r="G35" s="679"/>
      <c r="H35" s="679"/>
      <c r="I35" s="679"/>
      <c r="J35" s="679"/>
      <c r="K35" s="679"/>
      <c r="L35" s="679"/>
      <c r="M35" s="679"/>
      <c r="N35" s="679"/>
      <c r="O35" s="679"/>
      <c r="P35" s="679"/>
      <c r="Q35" s="679"/>
      <c r="R35" s="679"/>
      <c r="S35" s="679"/>
      <c r="T35" s="679"/>
      <c r="U35" s="679"/>
      <c r="V35" s="679"/>
      <c r="W35" s="680"/>
      <c r="X35" s="690"/>
      <c r="Y35" s="663"/>
      <c r="Z35" s="663"/>
      <c r="AA35" s="663"/>
      <c r="AB35" s="189"/>
      <c r="AC35" s="190"/>
    </row>
    <row r="36" spans="1:32">
      <c r="B36" s="697" t="s">
        <v>367</v>
      </c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9"/>
      <c r="X36" s="690">
        <v>6560</v>
      </c>
      <c r="Y36" s="663"/>
      <c r="Z36" s="663"/>
      <c r="AA36" s="663"/>
      <c r="AB36" s="228">
        <f>SUM(AB38:AB42)</f>
        <v>1171675</v>
      </c>
      <c r="AC36" s="228">
        <f>SUM(AC38:AC42)</f>
        <v>1191199</v>
      </c>
      <c r="AE36" s="35">
        <f>AB36+'F2'!BT42</f>
        <v>0</v>
      </c>
      <c r="AF36" s="35">
        <f>AC36+'F2'!BU42</f>
        <v>0</v>
      </c>
    </row>
    <row r="37" spans="1:32" s="111" customFormat="1">
      <c r="A37" s="99"/>
      <c r="B37" s="715" t="s">
        <v>306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6"/>
      <c r="V37" s="716"/>
      <c r="W37" s="717"/>
      <c r="X37" s="690"/>
      <c r="Y37" s="663"/>
      <c r="Z37" s="663"/>
      <c r="AA37" s="663"/>
      <c r="AB37" s="228"/>
      <c r="AC37" s="229"/>
    </row>
    <row r="38" spans="1:32" s="111" customFormat="1">
      <c r="A38" s="99"/>
      <c r="B38" s="687" t="s">
        <v>352</v>
      </c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9"/>
      <c r="X38" s="690">
        <v>6561</v>
      </c>
      <c r="Y38" s="663"/>
      <c r="Z38" s="663"/>
      <c r="AA38" s="663"/>
      <c r="AB38" s="32">
        <v>23394</v>
      </c>
      <c r="AC38" s="32">
        <v>3054</v>
      </c>
    </row>
    <row r="39" spans="1:32" s="111" customFormat="1">
      <c r="A39" s="99"/>
      <c r="B39" s="687" t="s">
        <v>353</v>
      </c>
      <c r="C39" s="688"/>
      <c r="D39" s="688"/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9"/>
      <c r="X39" s="690">
        <v>6562</v>
      </c>
      <c r="Y39" s="663"/>
      <c r="Z39" s="663"/>
      <c r="AA39" s="663"/>
      <c r="AB39" s="32">
        <v>636240</v>
      </c>
      <c r="AC39" s="32">
        <v>663896</v>
      </c>
    </row>
    <row r="40" spans="1:32" s="111" customFormat="1">
      <c r="A40" s="99"/>
      <c r="B40" s="687" t="s">
        <v>354</v>
      </c>
      <c r="C40" s="688"/>
      <c r="D40" s="688"/>
      <c r="E40" s="68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9"/>
      <c r="X40" s="690">
        <v>6563</v>
      </c>
      <c r="Y40" s="663"/>
      <c r="Z40" s="663"/>
      <c r="AA40" s="663"/>
      <c r="AB40" s="32">
        <v>159429</v>
      </c>
      <c r="AC40" s="32">
        <v>142957</v>
      </c>
    </row>
    <row r="41" spans="1:32" s="111" customFormat="1">
      <c r="A41" s="99"/>
      <c r="B41" s="687" t="s">
        <v>355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8"/>
      <c r="U41" s="688"/>
      <c r="V41" s="688"/>
      <c r="W41" s="689"/>
      <c r="X41" s="690">
        <v>6564</v>
      </c>
      <c r="Y41" s="663"/>
      <c r="Z41" s="663"/>
      <c r="AA41" s="663"/>
      <c r="AB41" s="32">
        <v>8099</v>
      </c>
      <c r="AC41" s="32">
        <v>6567</v>
      </c>
    </row>
    <row r="42" spans="1:32" s="111" customFormat="1">
      <c r="A42" s="99"/>
      <c r="B42" s="687" t="s">
        <v>356</v>
      </c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  <c r="P42" s="688"/>
      <c r="Q42" s="688"/>
      <c r="R42" s="688"/>
      <c r="S42" s="688"/>
      <c r="T42" s="688"/>
      <c r="U42" s="688"/>
      <c r="V42" s="688"/>
      <c r="W42" s="689"/>
      <c r="X42" s="690">
        <v>6565</v>
      </c>
      <c r="Y42" s="663"/>
      <c r="Z42" s="663"/>
      <c r="AA42" s="663"/>
      <c r="AB42" s="32">
        <v>344513</v>
      </c>
      <c r="AC42" s="32">
        <v>374725</v>
      </c>
    </row>
    <row r="43" spans="1:32" ht="13.5" thickBot="1">
      <c r="A43" s="99" t="s">
        <v>106</v>
      </c>
      <c r="B43" s="708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678"/>
      <c r="X43" s="709"/>
      <c r="Y43" s="710"/>
      <c r="Z43" s="710"/>
      <c r="AA43" s="710"/>
      <c r="AB43" s="230"/>
      <c r="AC43" s="231"/>
    </row>
    <row r="44" spans="1:32" s="107" customFormat="1" ht="11.25">
      <c r="A44" s="106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</row>
    <row r="46" spans="1:32" s="239" customFormat="1">
      <c r="A46" s="235"/>
      <c r="B46" s="236" t="s">
        <v>290</v>
      </c>
      <c r="C46" s="237"/>
      <c r="D46" s="237"/>
      <c r="E46" s="237"/>
      <c r="F46" s="237"/>
      <c r="G46" s="237"/>
      <c r="H46" s="237"/>
      <c r="I46" s="373"/>
      <c r="J46" s="711"/>
      <c r="K46" s="711"/>
      <c r="L46" s="711"/>
      <c r="M46" s="711"/>
      <c r="N46" s="711"/>
      <c r="O46" s="374"/>
      <c r="P46" s="704" t="s">
        <v>287</v>
      </c>
      <c r="Q46" s="704"/>
      <c r="R46" s="704"/>
      <c r="S46" s="704"/>
      <c r="T46" s="704"/>
      <c r="U46" s="704"/>
      <c r="V46" s="704"/>
      <c r="W46" s="704"/>
      <c r="X46" s="704"/>
      <c r="Y46" s="704"/>
      <c r="Z46" s="238"/>
      <c r="AA46" s="238"/>
      <c r="AB46" s="238"/>
      <c r="AC46" s="238"/>
      <c r="AD46" s="238"/>
      <c r="AE46" s="238"/>
    </row>
    <row r="47" spans="1:32" s="239" customFormat="1" ht="12.75" customHeight="1">
      <c r="A47" s="235"/>
      <c r="B47" s="240"/>
      <c r="C47" s="240"/>
      <c r="D47" s="240"/>
      <c r="E47" s="240"/>
      <c r="F47" s="240"/>
      <c r="G47" s="240"/>
      <c r="H47" s="240"/>
      <c r="I47" s="238"/>
      <c r="J47" s="707" t="s">
        <v>289</v>
      </c>
      <c r="K47" s="707"/>
      <c r="L47" s="707"/>
      <c r="M47" s="707"/>
      <c r="N47" s="707"/>
      <c r="O47" s="240"/>
      <c r="P47" s="707" t="s">
        <v>294</v>
      </c>
      <c r="Q47" s="707"/>
      <c r="R47" s="707"/>
      <c r="S47" s="707"/>
      <c r="T47" s="707"/>
      <c r="U47" s="707"/>
      <c r="V47" s="707"/>
      <c r="W47" s="707"/>
      <c r="X47" s="707"/>
      <c r="Y47" s="707"/>
      <c r="Z47" s="238"/>
      <c r="AA47" s="238"/>
      <c r="AB47" s="238"/>
      <c r="AC47" s="238"/>
      <c r="AD47" s="238"/>
      <c r="AE47" s="238"/>
    </row>
    <row r="48" spans="1:32" s="239" customFormat="1">
      <c r="A48" s="235"/>
      <c r="B48" s="241"/>
      <c r="C48" s="241"/>
      <c r="D48" s="241"/>
      <c r="E48" s="241"/>
      <c r="F48" s="241"/>
      <c r="G48" s="241"/>
      <c r="H48" s="241"/>
      <c r="I48" s="242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2"/>
      <c r="AA48" s="242"/>
      <c r="AB48" s="242"/>
      <c r="AC48" s="242"/>
      <c r="AD48" s="242"/>
      <c r="AE48" s="242"/>
    </row>
    <row r="49" spans="1:31" s="239" customFormat="1">
      <c r="A49" s="235"/>
      <c r="B49" s="236" t="s">
        <v>292</v>
      </c>
      <c r="C49" s="241"/>
      <c r="D49" s="237"/>
      <c r="E49" s="237"/>
      <c r="F49" s="237"/>
      <c r="G49" s="237"/>
      <c r="H49" s="237"/>
      <c r="I49" s="238"/>
      <c r="J49" s="711"/>
      <c r="K49" s="711"/>
      <c r="L49" s="711"/>
      <c r="M49" s="711"/>
      <c r="N49" s="711"/>
      <c r="O49" s="374"/>
      <c r="P49" s="704" t="s">
        <v>288</v>
      </c>
      <c r="Q49" s="704"/>
      <c r="R49" s="704"/>
      <c r="S49" s="704"/>
      <c r="T49" s="704"/>
      <c r="U49" s="704"/>
      <c r="V49" s="704"/>
      <c r="W49" s="704"/>
      <c r="X49" s="704"/>
      <c r="Y49" s="704"/>
      <c r="Z49" s="238"/>
      <c r="AA49" s="238"/>
      <c r="AB49" s="238"/>
      <c r="AC49" s="238"/>
      <c r="AD49" s="238"/>
      <c r="AE49" s="238"/>
    </row>
    <row r="50" spans="1:31" s="239" customFormat="1" ht="12.75" customHeight="1">
      <c r="A50" s="235"/>
      <c r="B50" s="240"/>
      <c r="C50" s="240"/>
      <c r="D50" s="240"/>
      <c r="E50" s="240"/>
      <c r="F50" s="240"/>
      <c r="G50" s="240"/>
      <c r="H50" s="240"/>
      <c r="I50" s="238"/>
      <c r="J50" s="707" t="s">
        <v>289</v>
      </c>
      <c r="K50" s="707"/>
      <c r="L50" s="707"/>
      <c r="M50" s="707"/>
      <c r="N50" s="707"/>
      <c r="O50" s="240"/>
      <c r="P50" s="707" t="s">
        <v>294</v>
      </c>
      <c r="Q50" s="707"/>
      <c r="R50" s="707"/>
      <c r="S50" s="707"/>
      <c r="T50" s="707"/>
      <c r="U50" s="707"/>
      <c r="V50" s="707"/>
      <c r="W50" s="707"/>
      <c r="X50" s="707"/>
      <c r="Y50" s="707"/>
      <c r="Z50" s="238"/>
      <c r="AA50" s="238"/>
      <c r="AB50" s="238"/>
      <c r="AC50" s="238"/>
      <c r="AD50" s="238"/>
      <c r="AE50" s="238"/>
    </row>
    <row r="51" spans="1:31" s="239" customFormat="1">
      <c r="A51" s="235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4"/>
      <c r="Z51" s="244"/>
      <c r="AA51" s="244"/>
      <c r="AB51" s="244"/>
      <c r="AC51" s="244"/>
      <c r="AD51" s="244"/>
      <c r="AE51" s="244"/>
    </row>
    <row r="52" spans="1:31" s="239" customFormat="1" ht="12.75" customHeight="1">
      <c r="A52" s="235"/>
      <c r="B52" s="245" t="s">
        <v>0</v>
      </c>
      <c r="C52" s="704">
        <v>28</v>
      </c>
      <c r="D52" s="704"/>
      <c r="E52" s="237" t="s">
        <v>1</v>
      </c>
      <c r="F52" s="704" t="s">
        <v>291</v>
      </c>
      <c r="G52" s="704"/>
      <c r="H52" s="704"/>
      <c r="I52" s="704"/>
      <c r="J52" s="704"/>
      <c r="K52" s="704"/>
      <c r="L52" s="704"/>
      <c r="M52" s="704"/>
      <c r="N52" s="705" t="s">
        <v>2</v>
      </c>
      <c r="O52" s="705"/>
      <c r="P52" s="706" t="s">
        <v>125</v>
      </c>
      <c r="Q52" s="706"/>
      <c r="R52" s="246"/>
      <c r="S52" s="246"/>
      <c r="T52" s="246"/>
      <c r="U52" s="246"/>
      <c r="V52" s="246"/>
      <c r="W52" s="246"/>
      <c r="X52" s="246"/>
      <c r="Y52" s="247"/>
      <c r="Z52" s="247"/>
      <c r="AA52" s="247"/>
      <c r="AB52" s="247"/>
      <c r="AC52" s="247"/>
      <c r="AD52" s="247"/>
      <c r="AE52" s="247"/>
    </row>
    <row r="53" spans="1:31" s="239" customFormat="1">
      <c r="A53" s="235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</row>
    <row r="54" spans="1:31" s="239" customFormat="1">
      <c r="A54" s="235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</row>
    <row r="55" spans="1:31" s="239" customFormat="1">
      <c r="A55" s="235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</row>
    <row r="56" spans="1:31" s="107" customFormat="1" ht="11.25">
      <c r="A56" s="106"/>
      <c r="B56" s="248"/>
      <c r="C56" s="248"/>
      <c r="D56" s="703" t="s">
        <v>295</v>
      </c>
      <c r="E56" s="703"/>
      <c r="F56" s="703"/>
      <c r="G56" s="703"/>
      <c r="H56" s="703"/>
      <c r="I56" s="703"/>
      <c r="J56" s="703"/>
      <c r="K56" s="703"/>
      <c r="L56" s="703"/>
      <c r="M56" s="703"/>
      <c r="N56" s="703"/>
      <c r="O56" s="703"/>
      <c r="P56" s="703"/>
      <c r="Q56" s="703"/>
      <c r="R56" s="703"/>
      <c r="S56" s="703"/>
      <c r="T56" s="703"/>
      <c r="U56" s="703"/>
      <c r="V56" s="703"/>
      <c r="W56" s="703"/>
      <c r="X56" s="703"/>
      <c r="Y56" s="703"/>
      <c r="Z56" s="703"/>
      <c r="AA56" s="703"/>
      <c r="AB56" s="703"/>
      <c r="AC56" s="703"/>
      <c r="AD56" s="248"/>
      <c r="AE56" s="248"/>
    </row>
    <row r="57" spans="1:31" s="107" customFormat="1" ht="11.25">
      <c r="A57" s="106"/>
      <c r="B57" s="248"/>
      <c r="C57" s="248"/>
      <c r="D57" s="703" t="s">
        <v>346</v>
      </c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03"/>
      <c r="U57" s="703"/>
      <c r="V57" s="703"/>
      <c r="W57" s="703"/>
      <c r="X57" s="703"/>
      <c r="Y57" s="703"/>
      <c r="Z57" s="703"/>
      <c r="AA57" s="703"/>
      <c r="AB57" s="703"/>
      <c r="AC57" s="703"/>
      <c r="AD57" s="248"/>
      <c r="AE57" s="248"/>
    </row>
    <row r="58" spans="1:31" s="239" customFormat="1">
      <c r="A58" s="235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</row>
    <row r="59" spans="1:31" s="239" customFormat="1">
      <c r="A59" s="235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</row>
    <row r="60" spans="1:31" s="239" customFormat="1">
      <c r="A60" s="235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</row>
    <row r="61" spans="1:31"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</row>
    <row r="62" spans="1:31"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</row>
    <row r="63" spans="1:31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</row>
    <row r="64" spans="1:31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</row>
    <row r="65" spans="2:31"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</row>
    <row r="66" spans="2:31"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</row>
  </sheetData>
  <sheetProtection formatCells="0" formatColumns="0" autoFilter="0"/>
  <mergeCells count="99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D56:AC56"/>
    <mergeCell ref="D57:AC57"/>
    <mergeCell ref="C52:D52"/>
    <mergeCell ref="F52:M52"/>
    <mergeCell ref="N52:O52"/>
    <mergeCell ref="P52:Q52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B33:W33"/>
    <mergeCell ref="X33:AA33"/>
    <mergeCell ref="B23:W23"/>
    <mergeCell ref="B28:W28"/>
    <mergeCell ref="X28:AA28"/>
    <mergeCell ref="X12:AA12"/>
    <mergeCell ref="B13:W13"/>
    <mergeCell ref="X13:AA13"/>
    <mergeCell ref="B14:W14"/>
    <mergeCell ref="X14:AA14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B8:W8"/>
    <mergeCell ref="X8:AA9"/>
    <mergeCell ref="B9:W9"/>
    <mergeCell ref="B7:W7"/>
    <mergeCell ref="X7:AA7"/>
    <mergeCell ref="B3:AC3"/>
    <mergeCell ref="B4:AA4"/>
    <mergeCell ref="AB4:AB5"/>
    <mergeCell ref="AC4:AC5"/>
    <mergeCell ref="B5:W5"/>
    <mergeCell ref="X5:AA5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47"/>
  <sheetViews>
    <sheetView topLeftCell="B1" zoomScale="80" zoomScaleNormal="80" zoomScaleSheetLayoutView="100" workbookViewId="0">
      <selection activeCell="AS23" sqref="AS23"/>
    </sheetView>
  </sheetViews>
  <sheetFormatPr defaultColWidth="9.140625" defaultRowHeight="12.75"/>
  <cols>
    <col min="1" max="1" width="9.140625" style="99" hidden="1" customWidth="1"/>
    <col min="2" max="23" width="2.28515625" style="146" customWidth="1"/>
    <col min="24" max="26" width="1.42578125" style="146" customWidth="1"/>
    <col min="27" max="27" width="2.140625" style="146" customWidth="1"/>
    <col min="28" max="28" width="16" style="146" customWidth="1"/>
    <col min="29" max="29" width="14.28515625" style="146" customWidth="1"/>
    <col min="30" max="32" width="1.42578125" style="146" customWidth="1"/>
    <col min="33" max="33" width="17.85546875" style="146" customWidth="1"/>
    <col min="34" max="34" width="17.140625" style="146" customWidth="1"/>
    <col min="35" max="42" width="1.42578125" style="146" customWidth="1"/>
    <col min="43" max="16384" width="9.140625" style="146"/>
  </cols>
  <sheetData>
    <row r="1" spans="1:4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75"/>
    </row>
    <row r="3" spans="1:42" ht="15">
      <c r="B3" s="783" t="s">
        <v>540</v>
      </c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342"/>
      <c r="AH3" s="342"/>
      <c r="AI3" s="342"/>
      <c r="AJ3" s="342"/>
      <c r="AK3" s="342"/>
      <c r="AL3" s="342"/>
      <c r="AM3" s="342"/>
      <c r="AN3" s="342"/>
      <c r="AO3" s="342"/>
      <c r="AP3" s="342"/>
    </row>
    <row r="5" spans="1:42">
      <c r="B5" s="784" t="s">
        <v>349</v>
      </c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6"/>
      <c r="AB5" s="787" t="s">
        <v>501</v>
      </c>
      <c r="AC5" s="787" t="s">
        <v>502</v>
      </c>
      <c r="AD5" s="277"/>
      <c r="AE5" s="277"/>
      <c r="AF5" s="2"/>
      <c r="AG5" s="712" t="s">
        <v>347</v>
      </c>
      <c r="AH5" s="712"/>
    </row>
    <row r="6" spans="1:42">
      <c r="B6" s="784" t="s">
        <v>350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302</v>
      </c>
      <c r="Y6" s="785"/>
      <c r="Z6" s="785"/>
      <c r="AA6" s="786"/>
      <c r="AB6" s="788"/>
      <c r="AC6" s="788"/>
      <c r="AD6" s="343"/>
      <c r="AE6" s="343"/>
      <c r="AF6" s="2"/>
      <c r="AG6" s="104" t="s">
        <v>537</v>
      </c>
      <c r="AH6" s="105" t="s">
        <v>538</v>
      </c>
    </row>
    <row r="7" spans="1:42" s="107" customFormat="1" ht="13.5" thickBot="1">
      <c r="A7" s="106"/>
      <c r="B7" s="776">
        <v>1</v>
      </c>
      <c r="C7" s="776"/>
      <c r="D7" s="776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>
        <v>2</v>
      </c>
      <c r="Y7" s="776"/>
      <c r="Z7" s="776"/>
      <c r="AA7" s="776"/>
      <c r="AB7" s="344">
        <v>3</v>
      </c>
      <c r="AC7" s="345">
        <v>4</v>
      </c>
      <c r="AD7" s="346"/>
      <c r="AE7" s="346"/>
      <c r="AF7" s="2"/>
      <c r="AG7" s="108"/>
      <c r="AH7" s="108"/>
    </row>
    <row r="8" spans="1:42">
      <c r="A8" s="99" t="s">
        <v>105</v>
      </c>
      <c r="B8" s="777" t="s">
        <v>368</v>
      </c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9"/>
      <c r="X8" s="780">
        <v>6610</v>
      </c>
      <c r="Y8" s="781"/>
      <c r="Z8" s="781"/>
      <c r="AA8" s="782"/>
      <c r="AB8" s="347">
        <v>469948</v>
      </c>
      <c r="AC8" s="348">
        <v>2026661</v>
      </c>
      <c r="AD8" s="349"/>
      <c r="AE8" s="349"/>
      <c r="AF8" s="2"/>
      <c r="AG8" s="2"/>
    </row>
    <row r="9" spans="1:42" ht="13.5">
      <c r="B9" s="715" t="s">
        <v>369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7"/>
      <c r="X9" s="732">
        <v>6611</v>
      </c>
      <c r="Y9" s="733"/>
      <c r="Z9" s="733"/>
      <c r="AA9" s="734"/>
      <c r="AB9" s="32"/>
      <c r="AC9" s="33"/>
      <c r="AD9" s="114"/>
      <c r="AE9" s="114"/>
      <c r="AF9" s="2"/>
      <c r="AG9" s="2"/>
    </row>
    <row r="10" spans="1:42">
      <c r="B10" s="687" t="s">
        <v>370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9"/>
      <c r="X10" s="738">
        <v>6612</v>
      </c>
      <c r="Y10" s="739"/>
      <c r="Z10" s="739"/>
      <c r="AA10" s="740"/>
      <c r="AB10" s="189">
        <v>469948</v>
      </c>
      <c r="AC10" s="190">
        <v>2026661</v>
      </c>
      <c r="AD10" s="349"/>
      <c r="AE10" s="349"/>
      <c r="AF10" s="2"/>
      <c r="AG10" s="2"/>
    </row>
    <row r="11" spans="1:42">
      <c r="B11" s="765" t="s">
        <v>371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7"/>
      <c r="X11" s="738">
        <v>6613</v>
      </c>
      <c r="Y11" s="739"/>
      <c r="Z11" s="739"/>
      <c r="AA11" s="740"/>
      <c r="AB11" s="683">
        <v>42217941468</v>
      </c>
      <c r="AC11" s="713">
        <v>42217941468</v>
      </c>
      <c r="AD11" s="349"/>
      <c r="AE11" s="349"/>
      <c r="AF11" s="2"/>
      <c r="AG11" s="2"/>
    </row>
    <row r="12" spans="1:42">
      <c r="B12" s="773" t="s">
        <v>372</v>
      </c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775"/>
      <c r="X12" s="768"/>
      <c r="Y12" s="769"/>
      <c r="Z12" s="769"/>
      <c r="AA12" s="770"/>
      <c r="AB12" s="771"/>
      <c r="AC12" s="772"/>
      <c r="AD12" s="349"/>
      <c r="AE12" s="349"/>
      <c r="AF12" s="350"/>
      <c r="AG12" s="2"/>
    </row>
    <row r="13" spans="1:42">
      <c r="B13" s="675" t="s">
        <v>373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7"/>
      <c r="X13" s="756"/>
      <c r="Y13" s="757"/>
      <c r="Z13" s="757"/>
      <c r="AA13" s="758"/>
      <c r="AB13" s="684"/>
      <c r="AC13" s="714"/>
      <c r="AD13" s="349"/>
      <c r="AE13" s="349"/>
      <c r="AF13" s="350"/>
      <c r="AG13" s="2"/>
    </row>
    <row r="14" spans="1:42">
      <c r="B14" s="735" t="s">
        <v>374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7"/>
      <c r="X14" s="738">
        <v>6620</v>
      </c>
      <c r="Y14" s="739"/>
      <c r="Z14" s="739"/>
      <c r="AA14" s="740"/>
      <c r="AB14" s="393">
        <v>1.1E-5</v>
      </c>
      <c r="AC14" s="394">
        <v>4.8000000000000001E-5</v>
      </c>
      <c r="AD14" s="349"/>
      <c r="AE14" s="349"/>
      <c r="AF14" s="350"/>
      <c r="AG14" s="351">
        <f>AB10/AB11-AB14</f>
        <v>1.3147594740513885E-7</v>
      </c>
      <c r="AH14" s="351">
        <f>AC10/AC11-AC14</f>
        <v>4.732810957906535E-9</v>
      </c>
    </row>
    <row r="15" spans="1:42" ht="12.75" customHeight="1">
      <c r="B15" s="741" t="s">
        <v>375</v>
      </c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3"/>
      <c r="X15" s="738">
        <v>6621</v>
      </c>
      <c r="Y15" s="739"/>
      <c r="Z15" s="739"/>
      <c r="AA15" s="740"/>
      <c r="AB15" s="683"/>
      <c r="AC15" s="713"/>
      <c r="AD15" s="349"/>
      <c r="AE15" s="349"/>
      <c r="AF15" s="350"/>
      <c r="AG15" s="2"/>
    </row>
    <row r="16" spans="1:42">
      <c r="B16" s="675" t="s">
        <v>376</v>
      </c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7"/>
      <c r="X16" s="756"/>
      <c r="Y16" s="757"/>
      <c r="Z16" s="757"/>
      <c r="AA16" s="758"/>
      <c r="AB16" s="684"/>
      <c r="AC16" s="714"/>
      <c r="AD16" s="349"/>
      <c r="AE16" s="349"/>
      <c r="AF16" s="111"/>
    </row>
    <row r="17" spans="2:34">
      <c r="B17" s="759" t="s">
        <v>377</v>
      </c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1"/>
      <c r="X17" s="738">
        <v>6630</v>
      </c>
      <c r="Y17" s="739"/>
      <c r="Z17" s="739"/>
      <c r="AA17" s="740"/>
      <c r="AB17" s="752" t="s">
        <v>164</v>
      </c>
      <c r="AC17" s="754" t="s">
        <v>164</v>
      </c>
      <c r="AD17" s="352"/>
      <c r="AE17" s="352"/>
      <c r="AF17" s="111"/>
    </row>
    <row r="18" spans="2:34">
      <c r="B18" s="762" t="s">
        <v>378</v>
      </c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4"/>
      <c r="X18" s="756"/>
      <c r="Y18" s="757"/>
      <c r="Z18" s="757"/>
      <c r="AA18" s="758"/>
      <c r="AB18" s="753"/>
      <c r="AC18" s="755"/>
      <c r="AD18" s="352"/>
      <c r="AE18" s="352"/>
      <c r="AF18" s="111"/>
    </row>
    <row r="19" spans="2:34" ht="12.75" customHeight="1">
      <c r="B19" s="741" t="s">
        <v>379</v>
      </c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3"/>
      <c r="X19" s="738">
        <v>6631</v>
      </c>
      <c r="Y19" s="739"/>
      <c r="Z19" s="739"/>
      <c r="AA19" s="740"/>
      <c r="AB19" s="752" t="s">
        <v>164</v>
      </c>
      <c r="AC19" s="754" t="s">
        <v>164</v>
      </c>
      <c r="AD19" s="352"/>
      <c r="AE19" s="352"/>
      <c r="AF19" s="111"/>
    </row>
    <row r="20" spans="2:34">
      <c r="B20" s="675" t="s">
        <v>380</v>
      </c>
      <c r="C20" s="676"/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676"/>
      <c r="W20" s="677"/>
      <c r="X20" s="756"/>
      <c r="Y20" s="757"/>
      <c r="Z20" s="757"/>
      <c r="AA20" s="758"/>
      <c r="AB20" s="753"/>
      <c r="AC20" s="755"/>
      <c r="AD20" s="352"/>
      <c r="AE20" s="352"/>
      <c r="AF20" s="111"/>
    </row>
    <row r="21" spans="2:34" ht="12.75" customHeight="1">
      <c r="B21" s="729" t="s">
        <v>381</v>
      </c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1"/>
      <c r="X21" s="732">
        <v>66311</v>
      </c>
      <c r="Y21" s="733"/>
      <c r="Z21" s="733"/>
      <c r="AA21" s="734"/>
      <c r="AB21" s="32"/>
      <c r="AC21" s="33"/>
      <c r="AD21" s="349"/>
      <c r="AE21" s="349"/>
      <c r="AF21" s="111"/>
    </row>
    <row r="22" spans="2:34" ht="12.75" customHeight="1">
      <c r="B22" s="729" t="s">
        <v>382</v>
      </c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1"/>
      <c r="X22" s="732">
        <v>66312</v>
      </c>
      <c r="Y22" s="733"/>
      <c r="Z22" s="733"/>
      <c r="AA22" s="734"/>
      <c r="AB22" s="32"/>
      <c r="AC22" s="33"/>
      <c r="AD22" s="349"/>
      <c r="AE22" s="349"/>
      <c r="AF22" s="111"/>
    </row>
    <row r="23" spans="2:34" ht="12.75" customHeight="1">
      <c r="B23" s="741" t="s">
        <v>383</v>
      </c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2"/>
      <c r="T23" s="742"/>
      <c r="U23" s="742"/>
      <c r="V23" s="742"/>
      <c r="W23" s="743"/>
      <c r="X23" s="738">
        <v>6632</v>
      </c>
      <c r="Y23" s="739"/>
      <c r="Z23" s="739"/>
      <c r="AA23" s="740"/>
      <c r="AB23" s="752" t="s">
        <v>164</v>
      </c>
      <c r="AC23" s="754" t="s">
        <v>164</v>
      </c>
      <c r="AD23" s="352"/>
      <c r="AE23" s="352"/>
      <c r="AF23" s="111"/>
    </row>
    <row r="24" spans="2:34">
      <c r="B24" s="675" t="s">
        <v>384</v>
      </c>
      <c r="C24" s="676"/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676"/>
      <c r="W24" s="677"/>
      <c r="X24" s="756"/>
      <c r="Y24" s="757"/>
      <c r="Z24" s="757"/>
      <c r="AA24" s="758"/>
      <c r="AB24" s="753"/>
      <c r="AC24" s="755"/>
      <c r="AD24" s="352"/>
      <c r="AE24" s="352"/>
      <c r="AF24" s="111"/>
    </row>
    <row r="25" spans="2:34" ht="12.75" customHeight="1">
      <c r="B25" s="729" t="s">
        <v>381</v>
      </c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1"/>
      <c r="X25" s="738">
        <v>66321</v>
      </c>
      <c r="Y25" s="739"/>
      <c r="Z25" s="739"/>
      <c r="AA25" s="740"/>
      <c r="AB25" s="278"/>
      <c r="AC25" s="279"/>
      <c r="AD25" s="349"/>
      <c r="AE25" s="349"/>
      <c r="AF25" s="111"/>
    </row>
    <row r="26" spans="2:34" ht="12.75" customHeight="1">
      <c r="B26" s="729" t="s">
        <v>382</v>
      </c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1"/>
      <c r="X26" s="732">
        <v>66322</v>
      </c>
      <c r="Y26" s="733"/>
      <c r="Z26" s="733"/>
      <c r="AA26" s="734"/>
      <c r="AB26" s="32"/>
      <c r="AC26" s="33"/>
      <c r="AD26" s="349"/>
      <c r="AE26" s="349"/>
      <c r="AF26" s="111"/>
    </row>
    <row r="27" spans="2:34" ht="12.75" customHeight="1">
      <c r="B27" s="741" t="s">
        <v>385</v>
      </c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3"/>
      <c r="X27" s="738">
        <v>6633</v>
      </c>
      <c r="Y27" s="739"/>
      <c r="Z27" s="739"/>
      <c r="AA27" s="740"/>
      <c r="AB27" s="752" t="s">
        <v>164</v>
      </c>
      <c r="AC27" s="754" t="s">
        <v>164</v>
      </c>
      <c r="AD27" s="352"/>
      <c r="AE27" s="352"/>
      <c r="AF27" s="111"/>
    </row>
    <row r="28" spans="2:34">
      <c r="B28" s="675" t="s">
        <v>386</v>
      </c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676"/>
      <c r="W28" s="677"/>
      <c r="X28" s="756"/>
      <c r="Y28" s="757"/>
      <c r="Z28" s="757"/>
      <c r="AA28" s="758"/>
      <c r="AB28" s="753"/>
      <c r="AC28" s="755"/>
      <c r="AD28" s="352"/>
      <c r="AE28" s="352"/>
      <c r="AF28" s="111"/>
    </row>
    <row r="29" spans="2:34" ht="12.75" customHeight="1">
      <c r="B29" s="729" t="s">
        <v>387</v>
      </c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1"/>
      <c r="X29" s="732">
        <v>66331</v>
      </c>
      <c r="Y29" s="733"/>
      <c r="Z29" s="733"/>
      <c r="AA29" s="734"/>
      <c r="AB29" s="32"/>
      <c r="AC29" s="33"/>
      <c r="AD29" s="349"/>
      <c r="AE29" s="349"/>
      <c r="AF29" s="111"/>
    </row>
    <row r="30" spans="2:34" ht="12.75" customHeight="1">
      <c r="B30" s="729" t="s">
        <v>381</v>
      </c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1"/>
      <c r="X30" s="732">
        <v>66332</v>
      </c>
      <c r="Y30" s="733"/>
      <c r="Z30" s="733"/>
      <c r="AA30" s="734"/>
      <c r="AB30" s="32"/>
      <c r="AC30" s="33"/>
      <c r="AD30" s="349"/>
      <c r="AE30" s="349"/>
      <c r="AF30" s="111"/>
    </row>
    <row r="31" spans="2:34" ht="12.75" customHeight="1">
      <c r="B31" s="729" t="s">
        <v>382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1"/>
      <c r="X31" s="732">
        <v>66333</v>
      </c>
      <c r="Y31" s="733"/>
      <c r="Z31" s="733"/>
      <c r="AA31" s="734"/>
      <c r="AB31" s="32"/>
      <c r="AC31" s="33"/>
      <c r="AD31" s="349"/>
      <c r="AE31" s="349"/>
      <c r="AF31" s="111"/>
    </row>
    <row r="32" spans="2:34">
      <c r="B32" s="735" t="s">
        <v>388</v>
      </c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7"/>
      <c r="X32" s="738">
        <v>6640</v>
      </c>
      <c r="Y32" s="739"/>
      <c r="Z32" s="739"/>
      <c r="AA32" s="740"/>
      <c r="AB32" s="353">
        <f>[1]Ф2!BT66</f>
        <v>0</v>
      </c>
      <c r="AC32" s="354">
        <f>[1]Ф2!BU66</f>
        <v>0</v>
      </c>
      <c r="AD32" s="349"/>
      <c r="AE32" s="349"/>
      <c r="AF32" s="350"/>
      <c r="AG32" s="355" t="e">
        <f>AB33/AB34-AB32</f>
        <v>#DIV/0!</v>
      </c>
      <c r="AH32" s="355" t="e">
        <f>AC33/AC34-AC32</f>
        <v>#DIV/0!</v>
      </c>
    </row>
    <row r="33" spans="1:34">
      <c r="B33" s="687" t="s">
        <v>389</v>
      </c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9"/>
      <c r="X33" s="738">
        <v>6641</v>
      </c>
      <c r="Y33" s="739"/>
      <c r="Z33" s="739"/>
      <c r="AA33" s="740"/>
      <c r="AB33" s="278"/>
      <c r="AC33" s="279"/>
      <c r="AD33" s="349"/>
      <c r="AE33" s="349"/>
      <c r="AF33" s="350"/>
      <c r="AG33" s="2"/>
    </row>
    <row r="34" spans="1:34" ht="12.75" customHeight="1">
      <c r="B34" s="741" t="s">
        <v>390</v>
      </c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3"/>
      <c r="X34" s="744">
        <v>6642</v>
      </c>
      <c r="Y34" s="745"/>
      <c r="Z34" s="745"/>
      <c r="AA34" s="746"/>
      <c r="AB34" s="750"/>
      <c r="AC34" s="727"/>
      <c r="AD34" s="346"/>
      <c r="AE34" s="346"/>
      <c r="AF34" s="2"/>
      <c r="AG34" s="2"/>
    </row>
    <row r="35" spans="1:34" ht="13.5" thickBot="1">
      <c r="B35" s="675" t="s">
        <v>391</v>
      </c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7"/>
      <c r="X35" s="747"/>
      <c r="Y35" s="748"/>
      <c r="Z35" s="748"/>
      <c r="AA35" s="749"/>
      <c r="AB35" s="751"/>
      <c r="AC35" s="728"/>
      <c r="AD35" s="346"/>
      <c r="AE35" s="346"/>
      <c r="AF35" s="2"/>
      <c r="AG35" s="2"/>
    </row>
    <row r="36" spans="1:34">
      <c r="A36" s="99" t="s">
        <v>106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</row>
    <row r="37" spans="1:34"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</row>
    <row r="38" spans="1:3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4">
      <c r="B39" s="423" t="s">
        <v>290</v>
      </c>
      <c r="C39" s="296"/>
      <c r="D39" s="296"/>
      <c r="E39" s="296"/>
      <c r="F39" s="296"/>
      <c r="G39" s="296"/>
      <c r="H39" s="296"/>
      <c r="I39" s="721"/>
      <c r="J39" s="721"/>
      <c r="K39" s="721"/>
      <c r="L39" s="721"/>
      <c r="M39" s="721"/>
      <c r="N39" s="296"/>
      <c r="O39" s="595" t="s">
        <v>287</v>
      </c>
      <c r="P39" s="595"/>
      <c r="Q39" s="595"/>
      <c r="R39" s="595"/>
      <c r="S39" s="595"/>
      <c r="T39" s="595"/>
      <c r="U39" s="595"/>
      <c r="V39" s="595"/>
      <c r="W39" s="9"/>
      <c r="X39" s="423" t="s">
        <v>292</v>
      </c>
      <c r="Y39" s="296"/>
      <c r="AA39" s="2"/>
      <c r="AB39" s="296"/>
      <c r="AC39" s="357" t="s">
        <v>288</v>
      </c>
      <c r="AD39" s="722"/>
      <c r="AE39" s="722"/>
      <c r="AF39" s="722"/>
      <c r="AG39" s="9"/>
      <c r="AH39" s="9"/>
    </row>
    <row r="40" spans="1:34">
      <c r="B40" s="358"/>
      <c r="C40" s="358"/>
      <c r="D40" s="358"/>
      <c r="E40" s="358"/>
      <c r="F40" s="358"/>
      <c r="G40" s="358"/>
      <c r="H40" s="358"/>
      <c r="I40" s="723" t="s">
        <v>289</v>
      </c>
      <c r="J40" s="723"/>
      <c r="K40" s="723"/>
      <c r="L40" s="723"/>
      <c r="M40" s="723"/>
      <c r="N40" s="358"/>
      <c r="O40" s="597" t="s">
        <v>294</v>
      </c>
      <c r="P40" s="597"/>
      <c r="Q40" s="597"/>
      <c r="R40" s="597"/>
      <c r="S40" s="597"/>
      <c r="T40" s="597"/>
      <c r="U40" s="597"/>
      <c r="V40" s="597"/>
      <c r="W40" s="5"/>
      <c r="X40" s="5"/>
      <c r="Y40" s="358"/>
      <c r="Z40" s="358"/>
      <c r="AA40" s="358"/>
      <c r="AB40" s="358"/>
      <c r="AC40" s="7"/>
      <c r="AD40" s="724"/>
      <c r="AE40" s="724"/>
      <c r="AF40" s="724"/>
      <c r="AG40" s="5"/>
      <c r="AH40" s="5"/>
    </row>
    <row r="41" spans="1:34"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7"/>
      <c r="P41" s="7"/>
      <c r="Q41" s="7"/>
      <c r="R41" s="7"/>
      <c r="S41" s="7"/>
      <c r="T41" s="7"/>
      <c r="U41" s="7"/>
      <c r="V41" s="7"/>
      <c r="W41" s="5"/>
      <c r="X41" s="5"/>
      <c r="Y41" s="358"/>
      <c r="Z41" s="358"/>
      <c r="AA41" s="358"/>
      <c r="AB41" s="358"/>
      <c r="AC41" s="7"/>
      <c r="AD41" s="7"/>
      <c r="AE41" s="7"/>
      <c r="AF41" s="7"/>
      <c r="AG41" s="5"/>
      <c r="AH41" s="5"/>
    </row>
    <row r="42" spans="1:34"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</row>
    <row r="43" spans="1:34">
      <c r="B43" s="275" t="s">
        <v>0</v>
      </c>
      <c r="C43" s="595">
        <v>28</v>
      </c>
      <c r="D43" s="595"/>
      <c r="E43" s="296" t="s">
        <v>1</v>
      </c>
      <c r="F43" s="595" t="s">
        <v>291</v>
      </c>
      <c r="G43" s="595"/>
      <c r="H43" s="595"/>
      <c r="I43" s="595"/>
      <c r="J43" s="595"/>
      <c r="K43" s="595"/>
      <c r="L43" s="595"/>
      <c r="M43" s="595"/>
      <c r="N43" s="725" t="s">
        <v>2</v>
      </c>
      <c r="O43" s="725"/>
      <c r="P43" s="596" t="s">
        <v>125</v>
      </c>
      <c r="Q43" s="59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</row>
    <row r="44" spans="1:34">
      <c r="B44" s="275"/>
      <c r="C44" s="89"/>
      <c r="D44" s="89"/>
      <c r="E44" s="296"/>
      <c r="F44" s="89"/>
      <c r="G44" s="89"/>
      <c r="H44" s="89"/>
      <c r="I44" s="89"/>
      <c r="J44" s="89"/>
      <c r="K44" s="89"/>
      <c r="L44" s="89"/>
      <c r="M44" s="89"/>
      <c r="N44" s="359"/>
      <c r="O44" s="359"/>
      <c r="P44" s="90"/>
      <c r="Q44" s="90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</row>
    <row r="45" spans="1:34" s="107" customFormat="1" ht="11.25">
      <c r="A45" s="106"/>
      <c r="C45" s="421" t="s">
        <v>295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</row>
    <row r="46" spans="1:34" s="107" customFormat="1" ht="11.25">
      <c r="A46" s="106"/>
      <c r="C46" s="726" t="s">
        <v>346</v>
      </c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726"/>
      <c r="Y46" s="726"/>
      <c r="Z46" s="726"/>
      <c r="AA46" s="726"/>
      <c r="AB46" s="726"/>
      <c r="AC46" s="726"/>
    </row>
    <row r="47" spans="1:34" s="361" customFormat="1" ht="33" customHeight="1">
      <c r="A47" s="360"/>
      <c r="C47" s="720" t="s">
        <v>392</v>
      </c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  <c r="Y47" s="720"/>
      <c r="Z47" s="720"/>
      <c r="AA47" s="720"/>
      <c r="AB47" s="720"/>
      <c r="AC47" s="720"/>
    </row>
  </sheetData>
  <sheetProtection formatCells="0" formatColumns="0" autoFilter="0"/>
  <mergeCells count="83">
    <mergeCell ref="B3:AF3"/>
    <mergeCell ref="B5:AA5"/>
    <mergeCell ref="AB5:AB6"/>
    <mergeCell ref="AC5:AC6"/>
    <mergeCell ref="AG5:AH5"/>
    <mergeCell ref="B6:W6"/>
    <mergeCell ref="X6:AA6"/>
    <mergeCell ref="B7:W7"/>
    <mergeCell ref="X7:AA7"/>
    <mergeCell ref="B8:W8"/>
    <mergeCell ref="X8:AA8"/>
    <mergeCell ref="B9:W9"/>
    <mergeCell ref="X9:AA9"/>
    <mergeCell ref="AC15:AC16"/>
    <mergeCell ref="B16:W16"/>
    <mergeCell ref="B10:W10"/>
    <mergeCell ref="X10:AA10"/>
    <mergeCell ref="B11:W11"/>
    <mergeCell ref="X11:AA13"/>
    <mergeCell ref="AB11:AB13"/>
    <mergeCell ref="AC11:AC13"/>
    <mergeCell ref="B12:W12"/>
    <mergeCell ref="B13:W13"/>
    <mergeCell ref="B14:W14"/>
    <mergeCell ref="X14:AA14"/>
    <mergeCell ref="B15:W15"/>
    <mergeCell ref="X15:AA16"/>
    <mergeCell ref="AB15:AB16"/>
    <mergeCell ref="B19:W19"/>
    <mergeCell ref="X19:AA20"/>
    <mergeCell ref="AB19:AB20"/>
    <mergeCell ref="AC19:AC20"/>
    <mergeCell ref="B20:W20"/>
    <mergeCell ref="B17:W17"/>
    <mergeCell ref="X17:AA18"/>
    <mergeCell ref="AB17:AB18"/>
    <mergeCell ref="AC17:AC18"/>
    <mergeCell ref="B18:W18"/>
    <mergeCell ref="B21:W21"/>
    <mergeCell ref="X21:AA21"/>
    <mergeCell ref="B22:W22"/>
    <mergeCell ref="X22:AA22"/>
    <mergeCell ref="B23:W23"/>
    <mergeCell ref="X23:AA24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</mergeCells>
  <pageMargins left="0.75" right="0.75" top="1" bottom="1" header="0.5" footer="0.5"/>
  <pageSetup paperSize="9" scale="96" orientation="portrait" r:id="rId1"/>
  <headerFooter alignWithMargins="0"/>
  <ignoredErrors>
    <ignoredError sqref="AH3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1" zoomScale="80" zoomScaleNormal="80" zoomScaleSheetLayoutView="100" workbookViewId="0">
      <selection activeCell="E6" sqref="E6"/>
    </sheetView>
  </sheetViews>
  <sheetFormatPr defaultColWidth="9.140625" defaultRowHeight="12.75"/>
  <cols>
    <col min="1" max="1" width="13.42578125" style="99" hidden="1" customWidth="1"/>
    <col min="2" max="2" width="45.140625" style="103" customWidth="1"/>
    <col min="3" max="3" width="9.140625" style="103"/>
    <col min="4" max="4" width="16.85546875" style="103" customWidth="1"/>
    <col min="5" max="5" width="18.140625" style="103" customWidth="1"/>
    <col min="6" max="6" width="1.7109375" style="103" customWidth="1"/>
    <col min="7" max="7" width="16.28515625" style="103" customWidth="1"/>
    <col min="8" max="8" width="15.7109375" style="103" customWidth="1"/>
    <col min="9" max="9" width="2.140625" style="103" customWidth="1"/>
    <col min="10" max="10" width="13.85546875" style="103" customWidth="1"/>
    <col min="11" max="11" width="11" style="103" customWidth="1"/>
    <col min="12" max="33" width="1.7109375" style="103" customWidth="1"/>
    <col min="34" max="16384" width="9.140625" style="103"/>
  </cols>
  <sheetData>
    <row r="1" spans="1:11" ht="15" customHeight="1">
      <c r="B1" s="111"/>
      <c r="C1" s="111"/>
      <c r="D1" s="111"/>
      <c r="E1" s="111"/>
    </row>
    <row r="2" spans="1:11" ht="15" customHeight="1">
      <c r="B2" s="790" t="s">
        <v>393</v>
      </c>
      <c r="C2" s="790"/>
      <c r="D2" s="790"/>
      <c r="E2" s="790"/>
    </row>
    <row r="3" spans="1:11" ht="15" customHeight="1" thickBot="1">
      <c r="B3" s="198"/>
      <c r="C3" s="198"/>
      <c r="D3" s="198"/>
      <c r="E3" s="198"/>
      <c r="G3" s="712" t="s">
        <v>347</v>
      </c>
      <c r="H3" s="712"/>
    </row>
    <row r="4" spans="1:11" ht="24" customHeight="1">
      <c r="B4" s="140" t="s">
        <v>349</v>
      </c>
      <c r="C4" s="137" t="s">
        <v>302</v>
      </c>
      <c r="D4" s="137" t="s">
        <v>503</v>
      </c>
      <c r="E4" s="199" t="s">
        <v>504</v>
      </c>
      <c r="G4" s="104" t="s">
        <v>537</v>
      </c>
      <c r="H4" s="105" t="s">
        <v>538</v>
      </c>
    </row>
    <row r="5" spans="1:11" s="107" customFormat="1" ht="13.5" customHeight="1" thickBot="1">
      <c r="A5" s="106"/>
      <c r="B5" s="200">
        <v>1</v>
      </c>
      <c r="C5" s="201">
        <v>2</v>
      </c>
      <c r="D5" s="202">
        <v>3</v>
      </c>
      <c r="E5" s="203">
        <v>4</v>
      </c>
      <c r="G5" s="108"/>
      <c r="H5" s="108"/>
      <c r="I5" s="103"/>
    </row>
    <row r="6" spans="1:11" ht="29.25" customHeight="1">
      <c r="A6" s="99" t="s">
        <v>105</v>
      </c>
      <c r="B6" s="204" t="s">
        <v>394</v>
      </c>
      <c r="C6" s="205">
        <v>6710</v>
      </c>
      <c r="D6" s="266">
        <v>1146706</v>
      </c>
      <c r="E6" s="206">
        <f>SUM(E7:E10)</f>
        <v>3149589</v>
      </c>
      <c r="G6" s="36">
        <f>D6-'F2'!BT49</f>
        <v>0</v>
      </c>
      <c r="H6" s="36">
        <f>E6-'F2'!BU49</f>
        <v>0</v>
      </c>
      <c r="I6" s="107"/>
      <c r="J6" s="111"/>
      <c r="K6" s="111"/>
    </row>
    <row r="7" spans="1:11" ht="15" customHeight="1">
      <c r="B7" s="207" t="s">
        <v>395</v>
      </c>
      <c r="C7" s="789">
        <v>67101</v>
      </c>
      <c r="D7" s="795">
        <v>1146706</v>
      </c>
      <c r="E7" s="791">
        <v>3149589</v>
      </c>
      <c r="G7" s="110"/>
    </row>
    <row r="8" spans="1:11" ht="15" customHeight="1">
      <c r="B8" s="208">
        <v>0.2</v>
      </c>
      <c r="C8" s="789"/>
      <c r="D8" s="796"/>
      <c r="E8" s="792"/>
      <c r="G8" s="110"/>
    </row>
    <row r="9" spans="1:11" ht="15" customHeight="1">
      <c r="B9" s="209" t="s">
        <v>396</v>
      </c>
      <c r="C9" s="210">
        <v>67102</v>
      </c>
      <c r="D9" s="257"/>
      <c r="E9" s="211"/>
    </row>
    <row r="10" spans="1:11" ht="15" customHeight="1">
      <c r="B10" s="212" t="s">
        <v>397</v>
      </c>
      <c r="C10" s="210">
        <v>67103</v>
      </c>
      <c r="D10" s="257"/>
      <c r="E10" s="211"/>
    </row>
    <row r="11" spans="1:11" ht="15" customHeight="1">
      <c r="B11" s="142" t="s">
        <v>398</v>
      </c>
      <c r="C11" s="210">
        <v>6711</v>
      </c>
      <c r="D11" s="257">
        <v>2054112</v>
      </c>
      <c r="E11" s="252">
        <v>2254580</v>
      </c>
    </row>
    <row r="12" spans="1:11" ht="24" customHeight="1">
      <c r="B12" s="212" t="s">
        <v>399</v>
      </c>
      <c r="C12" s="210">
        <v>67111</v>
      </c>
      <c r="D12" s="257">
        <v>-180518</v>
      </c>
      <c r="E12" s="252">
        <v>-216472</v>
      </c>
    </row>
    <row r="13" spans="1:11" ht="15" customHeight="1">
      <c r="B13" s="142" t="s">
        <v>400</v>
      </c>
      <c r="C13" s="210">
        <v>6712</v>
      </c>
      <c r="D13" s="257">
        <v>4260324</v>
      </c>
      <c r="E13" s="252">
        <v>2407376</v>
      </c>
    </row>
    <row r="14" spans="1:11" ht="15" customHeight="1">
      <c r="B14" s="142" t="s">
        <v>401</v>
      </c>
      <c r="C14" s="210">
        <v>6713</v>
      </c>
      <c r="D14" s="257">
        <v>-894937</v>
      </c>
      <c r="E14" s="252">
        <v>-1256073</v>
      </c>
    </row>
    <row r="15" spans="1:11" ht="15" customHeight="1">
      <c r="B15" s="142" t="s">
        <v>402</v>
      </c>
      <c r="C15" s="210">
        <v>6714</v>
      </c>
      <c r="D15" s="250">
        <f>D6+D11+D13+D14</f>
        <v>6566205</v>
      </c>
      <c r="E15" s="249">
        <f>E6+E11+E13+E14</f>
        <v>6555472</v>
      </c>
    </row>
    <row r="16" spans="1:11" ht="15" customHeight="1">
      <c r="B16" s="213" t="s">
        <v>403</v>
      </c>
      <c r="C16" s="210">
        <v>6720</v>
      </c>
      <c r="D16" s="250">
        <f>D17+D18+D20</f>
        <v>1313241</v>
      </c>
      <c r="E16" s="249">
        <f>E17+E25</f>
        <v>629919</v>
      </c>
    </row>
    <row r="17" spans="1:10" ht="15" customHeight="1">
      <c r="B17" s="142" t="s">
        <v>404</v>
      </c>
      <c r="C17" s="210">
        <v>6721</v>
      </c>
      <c r="D17" s="250">
        <v>229341</v>
      </c>
      <c r="E17" s="249">
        <v>629919</v>
      </c>
    </row>
    <row r="18" spans="1:10" ht="15" customHeight="1">
      <c r="B18" s="142" t="s">
        <v>405</v>
      </c>
      <c r="C18" s="210">
        <v>6722</v>
      </c>
      <c r="D18" s="250">
        <v>410822</v>
      </c>
      <c r="E18" s="249">
        <v>450916</v>
      </c>
    </row>
    <row r="19" spans="1:10" ht="24" customHeight="1">
      <c r="B19" s="212" t="s">
        <v>406</v>
      </c>
      <c r="C19" s="210">
        <v>67221</v>
      </c>
      <c r="D19" s="257">
        <v>-36104</v>
      </c>
      <c r="E19" s="252">
        <v>-43294</v>
      </c>
    </row>
    <row r="20" spans="1:10" ht="15" customHeight="1">
      <c r="B20" s="141" t="s">
        <v>407</v>
      </c>
      <c r="C20" s="210">
        <v>6723</v>
      </c>
      <c r="D20" s="250">
        <f>D21+D23</f>
        <v>673078</v>
      </c>
      <c r="E20" s="249">
        <f>E21+E23</f>
        <v>230260</v>
      </c>
    </row>
    <row r="21" spans="1:10" ht="15" customHeight="1">
      <c r="B21" s="207" t="s">
        <v>364</v>
      </c>
      <c r="C21" s="789">
        <v>67231</v>
      </c>
      <c r="D21" s="797">
        <f>'F2'!BT53</f>
        <v>852065</v>
      </c>
      <c r="E21" s="793">
        <f>'F2'!BU53</f>
        <v>481475</v>
      </c>
    </row>
    <row r="22" spans="1:10" ht="15" customHeight="1">
      <c r="B22" s="208" t="s">
        <v>408</v>
      </c>
      <c r="C22" s="789"/>
      <c r="D22" s="798"/>
      <c r="E22" s="794"/>
      <c r="G22" s="49"/>
      <c r="H22" s="49"/>
    </row>
    <row r="23" spans="1:10" ht="24" customHeight="1">
      <c r="B23" s="208" t="s">
        <v>409</v>
      </c>
      <c r="C23" s="210">
        <v>67232</v>
      </c>
      <c r="D23" s="250">
        <f>'F2'!BT52</f>
        <v>-178987</v>
      </c>
      <c r="E23" s="249">
        <f>'F2'!BU52</f>
        <v>-251215</v>
      </c>
      <c r="G23" s="110"/>
      <c r="H23" s="110"/>
      <c r="I23" s="49"/>
      <c r="J23" s="49"/>
    </row>
    <row r="24" spans="1:10" ht="15" customHeight="1">
      <c r="B24" s="142" t="s">
        <v>410</v>
      </c>
      <c r="C24" s="210">
        <v>6724</v>
      </c>
      <c r="D24" s="257">
        <v>-1313241</v>
      </c>
      <c r="E24" s="252">
        <v>-1311095</v>
      </c>
      <c r="G24" s="36">
        <f>D17+D18+D21+D23+D24</f>
        <v>0</v>
      </c>
      <c r="H24" s="36">
        <f>E17+E18+E21+E23+E24</f>
        <v>0</v>
      </c>
      <c r="I24" s="114"/>
      <c r="J24" s="49"/>
    </row>
    <row r="25" spans="1:10" ht="24" customHeight="1">
      <c r="B25" s="142" t="s">
        <v>411</v>
      </c>
      <c r="C25" s="210">
        <v>6725</v>
      </c>
      <c r="D25" s="257">
        <v>0</v>
      </c>
      <c r="E25" s="211">
        <v>0</v>
      </c>
      <c r="G25" s="49"/>
      <c r="H25" s="49"/>
      <c r="I25" s="49"/>
      <c r="J25" s="49"/>
    </row>
    <row r="26" spans="1:10" ht="15" customHeight="1">
      <c r="B26" s="213" t="s">
        <v>412</v>
      </c>
      <c r="C26" s="210">
        <v>6730</v>
      </c>
      <c r="D26" s="257">
        <v>-491</v>
      </c>
      <c r="E26" s="211">
        <v>1201</v>
      </c>
      <c r="G26" s="49"/>
      <c r="H26" s="49"/>
      <c r="I26" s="49"/>
      <c r="J26" s="49"/>
    </row>
    <row r="27" spans="1:10" ht="15" customHeight="1">
      <c r="B27" s="214" t="s">
        <v>413</v>
      </c>
      <c r="C27" s="210">
        <v>6731</v>
      </c>
      <c r="D27" s="257"/>
      <c r="E27" s="211"/>
      <c r="G27" s="49"/>
      <c r="H27" s="49"/>
      <c r="I27" s="49"/>
      <c r="J27" s="49"/>
    </row>
    <row r="28" spans="1:10" ht="15" customHeight="1" thickBot="1">
      <c r="A28" s="99" t="s">
        <v>106</v>
      </c>
      <c r="B28" s="215" t="s">
        <v>414</v>
      </c>
      <c r="C28" s="216">
        <v>6740</v>
      </c>
      <c r="D28" s="265">
        <f>D6+D20+D24+D25+D26+D19</f>
        <v>469948</v>
      </c>
      <c r="E28" s="217">
        <v>2026661</v>
      </c>
      <c r="G28" s="36">
        <f>'F2'!BT55-'2.3.'!D28</f>
        <v>0</v>
      </c>
      <c r="H28" s="36">
        <f>'F2'!BU55-'2.3.'!E28</f>
        <v>0</v>
      </c>
      <c r="I28" s="49"/>
      <c r="J28" s="49"/>
    </row>
    <row r="29" spans="1:10" ht="15" customHeight="1">
      <c r="B29" s="218"/>
      <c r="C29" s="219"/>
      <c r="D29" s="219"/>
      <c r="E29" s="220"/>
      <c r="G29" s="110"/>
      <c r="H29" s="110"/>
      <c r="I29" s="49"/>
      <c r="J29" s="49"/>
    </row>
    <row r="30" spans="1:10" ht="15" customHeight="1">
      <c r="B30" s="218"/>
      <c r="C30" s="219"/>
      <c r="D30" s="219"/>
      <c r="E30" s="220"/>
      <c r="G30" s="49"/>
      <c r="H30" s="49"/>
      <c r="I30" s="114"/>
      <c r="J30" s="49"/>
    </row>
    <row r="31" spans="1:10" ht="15" customHeight="1">
      <c r="B31" s="138" t="s">
        <v>290</v>
      </c>
      <c r="C31" s="221"/>
      <c r="D31" s="219"/>
      <c r="E31" s="222" t="s">
        <v>287</v>
      </c>
      <c r="G31" s="49"/>
      <c r="H31" s="49"/>
      <c r="I31" s="49"/>
      <c r="J31" s="49"/>
    </row>
    <row r="32" spans="1:10" ht="15" customHeight="1">
      <c r="B32" s="218"/>
      <c r="C32" s="223" t="s">
        <v>289</v>
      </c>
      <c r="D32" s="119"/>
      <c r="E32" s="119" t="s">
        <v>294</v>
      </c>
      <c r="G32" s="49"/>
      <c r="H32" s="49"/>
      <c r="I32" s="49"/>
      <c r="J32" s="49"/>
    </row>
    <row r="33" spans="1:50">
      <c r="B33" s="111"/>
      <c r="C33" s="111"/>
      <c r="D33" s="111"/>
      <c r="E33" s="111"/>
      <c r="G33" s="49"/>
      <c r="H33" s="49"/>
      <c r="I33" s="49"/>
      <c r="J33" s="49"/>
    </row>
    <row r="34" spans="1:50" ht="15" customHeight="1">
      <c r="B34" s="224" t="s">
        <v>292</v>
      </c>
      <c r="C34" s="221"/>
      <c r="D34" s="219"/>
      <c r="E34" s="222" t="s">
        <v>288</v>
      </c>
      <c r="G34" s="49"/>
      <c r="H34" s="49"/>
      <c r="I34" s="49"/>
      <c r="J34" s="49"/>
    </row>
    <row r="35" spans="1:50">
      <c r="B35" s="111"/>
      <c r="C35" s="223" t="s">
        <v>289</v>
      </c>
      <c r="D35" s="119"/>
      <c r="E35" s="119" t="s">
        <v>294</v>
      </c>
      <c r="G35" s="49"/>
      <c r="H35" s="49"/>
      <c r="I35" s="49"/>
      <c r="J35" s="49"/>
    </row>
    <row r="36" spans="1:50">
      <c r="B36" s="111"/>
      <c r="C36" s="111"/>
      <c r="D36" s="111"/>
      <c r="E36" s="111"/>
      <c r="G36" s="49"/>
      <c r="H36" s="49"/>
      <c r="I36" s="49"/>
      <c r="J36" s="49"/>
    </row>
    <row r="37" spans="1:50">
      <c r="C37" s="115"/>
      <c r="G37" s="110"/>
      <c r="H37" s="110"/>
      <c r="I37" s="49"/>
      <c r="J37" s="49"/>
    </row>
    <row r="38" spans="1:50">
      <c r="G38" s="112"/>
      <c r="H38" s="112"/>
      <c r="I38" s="114"/>
      <c r="J38" s="49"/>
    </row>
    <row r="39" spans="1:50" s="107" customFormat="1" ht="15" customHeight="1">
      <c r="A39" s="106"/>
      <c r="B39" s="424" t="s">
        <v>295</v>
      </c>
      <c r="C39" s="424"/>
      <c r="D39" s="424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</row>
    <row r="40" spans="1:50" s="107" customFormat="1" ht="15" customHeight="1">
      <c r="A40" s="106"/>
      <c r="B40" s="424" t="s">
        <v>346</v>
      </c>
      <c r="C40" s="424"/>
      <c r="D40" s="424"/>
      <c r="E40" s="112"/>
      <c r="F40" s="112"/>
      <c r="G40" s="111"/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</row>
    <row r="41" spans="1:50">
      <c r="G41" s="111"/>
      <c r="H41" s="111"/>
      <c r="I41" s="111"/>
    </row>
    <row r="42" spans="1:50">
      <c r="G42" s="111"/>
      <c r="H42" s="111"/>
      <c r="I42" s="111"/>
    </row>
    <row r="43" spans="1:50">
      <c r="G43" s="111"/>
      <c r="H43" s="111"/>
      <c r="I43" s="111"/>
    </row>
    <row r="44" spans="1:50">
      <c r="I44" s="111"/>
    </row>
    <row r="45" spans="1:50">
      <c r="G45" s="107"/>
      <c r="H45" s="107"/>
    </row>
    <row r="46" spans="1:50">
      <c r="I46" s="107"/>
    </row>
    <row r="49" spans="7:9">
      <c r="G49" s="2"/>
    </row>
    <row r="52" spans="7:9">
      <c r="G52" s="113"/>
    </row>
    <row r="53" spans="7:9">
      <c r="G53" s="40"/>
    </row>
    <row r="57" spans="7:9">
      <c r="G57" s="107"/>
      <c r="H57" s="107"/>
    </row>
    <row r="58" spans="7:9">
      <c r="G58" s="107"/>
      <c r="H58" s="107"/>
      <c r="I58" s="107"/>
    </row>
    <row r="59" spans="7:9">
      <c r="I59" s="107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9"/>
  <sheetViews>
    <sheetView topLeftCell="B1" zoomScale="115" zoomScaleNormal="115" zoomScaleSheetLayoutView="100" workbookViewId="0">
      <selection activeCell="AF11" sqref="AF11:AU11"/>
    </sheetView>
  </sheetViews>
  <sheetFormatPr defaultColWidth="0.85546875" defaultRowHeight="12.75"/>
  <cols>
    <col min="1" max="1" width="6.140625" style="22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21.1406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4" customFormat="1" ht="12">
      <c r="A1" s="56"/>
      <c r="B1" s="9"/>
      <c r="C1" s="280"/>
      <c r="D1" s="280"/>
      <c r="E1" s="280"/>
      <c r="F1" s="280"/>
      <c r="G1" s="280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0"/>
      <c r="W1" s="280"/>
      <c r="X1" s="280"/>
      <c r="Y1" s="280"/>
      <c r="Z1" s="280"/>
      <c r="AA1" s="280"/>
      <c r="AB1" s="9"/>
      <c r="AC1" s="282"/>
      <c r="AD1" s="282"/>
      <c r="AE1" s="282"/>
      <c r="AF1" s="9"/>
      <c r="AG1" s="9"/>
      <c r="AH1" s="9"/>
      <c r="AI1" s="9"/>
      <c r="AJ1" s="9"/>
      <c r="AK1" s="9"/>
      <c r="AL1" s="9"/>
      <c r="AM1" s="9"/>
      <c r="AN1" s="9"/>
      <c r="AO1" s="9"/>
      <c r="AP1" s="280"/>
      <c r="AQ1" s="90"/>
      <c r="AR1" s="90"/>
      <c r="AS1" s="90"/>
      <c r="AT1" s="90"/>
      <c r="AU1" s="75"/>
      <c r="AV1" s="89"/>
      <c r="AW1" s="89"/>
    </row>
    <row r="2" spans="1:49" s="4" customFormat="1" ht="15">
      <c r="A2" s="56"/>
      <c r="B2" s="799" t="s">
        <v>415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</row>
    <row r="3" spans="1:49" s="4" customFormat="1" ht="12">
      <c r="A3" s="56"/>
      <c r="B3" s="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9"/>
      <c r="AC3" s="282"/>
      <c r="AD3" s="282"/>
      <c r="AE3" s="282"/>
      <c r="AF3" s="9"/>
      <c r="AG3" s="9"/>
      <c r="AH3" s="9"/>
      <c r="AI3" s="9"/>
      <c r="AJ3" s="9"/>
      <c r="AK3" s="9"/>
      <c r="AL3" s="9"/>
      <c r="AM3" s="9"/>
      <c r="AN3" s="9"/>
      <c r="AO3" s="9"/>
      <c r="AP3" s="280"/>
      <c r="AQ3" s="90"/>
      <c r="AR3" s="90"/>
      <c r="AS3" s="90"/>
      <c r="AT3" s="90"/>
      <c r="AV3" s="89"/>
      <c r="AW3" s="283"/>
    </row>
    <row r="4" spans="1:49" s="4" customFormat="1">
      <c r="A4" s="56"/>
      <c r="B4" s="800" t="s">
        <v>349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  <c r="Z4" s="801"/>
      <c r="AA4" s="801"/>
      <c r="AB4" s="801"/>
      <c r="AC4" s="801"/>
      <c r="AD4" s="801"/>
      <c r="AE4" s="801"/>
      <c r="AF4" s="801"/>
      <c r="AG4" s="801"/>
      <c r="AH4" s="801"/>
      <c r="AI4" s="801"/>
      <c r="AJ4" s="801"/>
      <c r="AK4" s="801"/>
      <c r="AL4" s="801"/>
      <c r="AM4" s="801"/>
      <c r="AN4" s="801"/>
      <c r="AO4" s="801"/>
      <c r="AP4" s="801"/>
      <c r="AQ4" s="801"/>
      <c r="AR4" s="801"/>
      <c r="AS4" s="802"/>
      <c r="AT4" s="800" t="s">
        <v>302</v>
      </c>
      <c r="AU4" s="284" t="s">
        <v>195</v>
      </c>
      <c r="AV4" s="284" t="s">
        <v>194</v>
      </c>
      <c r="AW4" s="285" t="s">
        <v>194</v>
      </c>
    </row>
    <row r="5" spans="1:49" s="4" customFormat="1">
      <c r="A5" s="56"/>
      <c r="B5" s="803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804"/>
      <c r="AT5" s="803"/>
      <c r="AU5" s="286">
        <v>2015</v>
      </c>
      <c r="AV5" s="286">
        <v>2014</v>
      </c>
      <c r="AW5" s="287">
        <v>2013</v>
      </c>
    </row>
    <row r="6" spans="1:49" s="4" customFormat="1" ht="12.75" customHeight="1" thickBot="1">
      <c r="A6" s="56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  <c r="AQ6" s="806"/>
      <c r="AR6" s="806"/>
      <c r="AS6" s="807"/>
      <c r="AT6" s="805"/>
      <c r="AU6" s="288"/>
      <c r="AV6" s="288"/>
      <c r="AW6" s="289"/>
    </row>
    <row r="7" spans="1:49" s="291" customFormat="1" ht="27" customHeight="1" thickBot="1">
      <c r="A7" s="290"/>
      <c r="B7" s="444"/>
      <c r="C7" s="808" t="s">
        <v>416</v>
      </c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8"/>
      <c r="AK7" s="808"/>
      <c r="AL7" s="808"/>
      <c r="AM7" s="808"/>
      <c r="AN7" s="808"/>
      <c r="AO7" s="808"/>
      <c r="AP7" s="808"/>
      <c r="AQ7" s="808"/>
      <c r="AR7" s="808"/>
      <c r="AS7" s="808"/>
      <c r="AT7" s="445">
        <v>3600</v>
      </c>
      <c r="AU7" s="392">
        <f>'3.4.'!BU33</f>
        <v>55870091</v>
      </c>
      <c r="AV7" s="336">
        <f>'3.4.'!BV33</f>
        <v>56231925</v>
      </c>
      <c r="AW7" s="337">
        <f>'3.4.'!BW33</f>
        <v>52976376</v>
      </c>
    </row>
    <row r="8" spans="1:49" s="4" customFormat="1" ht="12">
      <c r="A8" s="56"/>
      <c r="B8" s="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9"/>
      <c r="AC8" s="282"/>
      <c r="AD8" s="282"/>
      <c r="AE8" s="282"/>
      <c r="AF8" s="9"/>
      <c r="AG8" s="9"/>
      <c r="AH8" s="9"/>
      <c r="AI8" s="9"/>
      <c r="AJ8" s="9"/>
      <c r="AK8" s="9"/>
      <c r="AL8" s="9"/>
      <c r="AM8" s="9"/>
      <c r="AN8" s="9"/>
      <c r="AO8" s="9"/>
      <c r="AP8" s="280"/>
      <c r="AQ8" s="90"/>
      <c r="AR8" s="90"/>
      <c r="AS8" s="90"/>
      <c r="AT8" s="90"/>
      <c r="AU8" s="75"/>
      <c r="AV8" s="89"/>
      <c r="AW8" s="89"/>
    </row>
    <row r="9" spans="1:49" s="2" customFormat="1" ht="11.25" customHeight="1">
      <c r="A9" s="25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</row>
    <row r="10" spans="1:49" s="291" customFormat="1">
      <c r="A10" s="290"/>
      <c r="B10" s="292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4"/>
    </row>
    <row r="11" spans="1:49" s="260" customFormat="1" ht="12">
      <c r="A11" s="24"/>
      <c r="B11" s="408" t="s">
        <v>290</v>
      </c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F11" s="595" t="s">
        <v>293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61"/>
      <c r="AW11" s="409" t="s">
        <v>288</v>
      </c>
    </row>
    <row r="12" spans="1:49" s="86" customFormat="1" ht="9.75">
      <c r="A12" s="85"/>
      <c r="P12" s="809" t="s">
        <v>289</v>
      </c>
      <c r="Q12" s="809"/>
      <c r="R12" s="809"/>
      <c r="S12" s="809"/>
      <c r="T12" s="809"/>
      <c r="U12" s="809"/>
      <c r="V12" s="809"/>
      <c r="W12" s="809"/>
      <c r="X12" s="809"/>
      <c r="Y12" s="809"/>
      <c r="Z12" s="809"/>
      <c r="AA12" s="809"/>
      <c r="AB12" s="809"/>
      <c r="AC12" s="809"/>
      <c r="AD12" s="809"/>
      <c r="AF12" s="809" t="s">
        <v>294</v>
      </c>
      <c r="AG12" s="809"/>
      <c r="AH12" s="809"/>
      <c r="AI12" s="809"/>
      <c r="AJ12" s="809"/>
      <c r="AK12" s="809"/>
      <c r="AL12" s="809"/>
      <c r="AM12" s="809"/>
      <c r="AN12" s="809"/>
      <c r="AO12" s="809"/>
      <c r="AP12" s="809"/>
      <c r="AQ12" s="809"/>
      <c r="AR12" s="809"/>
      <c r="AS12" s="809"/>
      <c r="AT12" s="809"/>
      <c r="AU12" s="809"/>
      <c r="AV12" s="422" t="s">
        <v>289</v>
      </c>
      <c r="AW12" s="295"/>
    </row>
    <row r="13" spans="1:49" ht="6" customHeight="1"/>
    <row r="14" spans="1:49" s="260" customFormat="1" ht="12.75" customHeight="1">
      <c r="A14" s="24"/>
      <c r="C14" s="592" t="s">
        <v>6</v>
      </c>
      <c r="D14" s="592"/>
      <c r="E14" s="593" t="s">
        <v>167</v>
      </c>
      <c r="F14" s="593"/>
      <c r="G14" s="593"/>
      <c r="H14" s="593"/>
      <c r="I14" s="810" t="s">
        <v>6</v>
      </c>
      <c r="J14" s="810"/>
      <c r="K14" s="593" t="s">
        <v>291</v>
      </c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2">
        <v>20</v>
      </c>
      <c r="AC14" s="592"/>
      <c r="AD14" s="592"/>
      <c r="AE14" s="592"/>
      <c r="AF14" s="596" t="s">
        <v>125</v>
      </c>
      <c r="AG14" s="596"/>
      <c r="AH14" s="596"/>
      <c r="AI14" s="425" t="s">
        <v>234</v>
      </c>
      <c r="AQ14" s="4"/>
    </row>
    <row r="15" spans="1:49" ht="13.5" customHeight="1"/>
    <row r="16" spans="1:49" ht="13.5" customHeight="1"/>
    <row r="17" spans="1:50" s="2" customFormat="1" ht="11.25" customHeight="1">
      <c r="A17" s="25"/>
      <c r="D17" s="599" t="s">
        <v>417</v>
      </c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</row>
    <row r="18" spans="1:50" s="2" customFormat="1" ht="11.25" customHeight="1">
      <c r="A18" s="25"/>
      <c r="D18" s="599" t="s">
        <v>296</v>
      </c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</row>
    <row r="19" spans="1:50" s="2" customFormat="1" ht="11.25" customHeight="1">
      <c r="A19" s="25"/>
      <c r="D19" s="599" t="s">
        <v>418</v>
      </c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</row>
  </sheetData>
  <sheetProtection formatCells="0" formatColumns="0" autoFilter="0"/>
  <mergeCells count="17">
    <mergeCell ref="P12:AD12"/>
    <mergeCell ref="AF12:AU12"/>
    <mergeCell ref="C14:D14"/>
    <mergeCell ref="E14:H14"/>
    <mergeCell ref="I14:J14"/>
    <mergeCell ref="K14:AA14"/>
    <mergeCell ref="B2:AW2"/>
    <mergeCell ref="B4:AS6"/>
    <mergeCell ref="AT4:AT6"/>
    <mergeCell ref="C7:AS7"/>
    <mergeCell ref="P11:AD11"/>
    <mergeCell ref="AF11:AU11"/>
    <mergeCell ref="AB14:AE14"/>
    <mergeCell ref="AF14:AH14"/>
    <mergeCell ref="D17:AX17"/>
    <mergeCell ref="D18:AX18"/>
    <mergeCell ref="D19:AX19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Q50"/>
  <sheetViews>
    <sheetView topLeftCell="B2" zoomScaleNormal="100" zoomScaleSheetLayoutView="100" workbookViewId="0">
      <selection activeCell="BV15" sqref="BV15"/>
    </sheetView>
  </sheetViews>
  <sheetFormatPr defaultColWidth="0.85546875" defaultRowHeight="12.75"/>
  <cols>
    <col min="1" max="1" width="9.42578125" style="68" hidden="1" customWidth="1"/>
    <col min="2" max="3" width="0.85546875" style="69"/>
    <col min="4" max="4" width="2" style="69" bestFit="1" customWidth="1"/>
    <col min="5" max="72" width="0.85546875" style="69"/>
    <col min="73" max="75" width="15.42578125" style="69" customWidth="1"/>
    <col min="76" max="76" width="3.7109375" style="69" customWidth="1"/>
    <col min="77" max="77" width="18.42578125" style="69" customWidth="1"/>
    <col min="78" max="16384" width="0.85546875" style="69"/>
  </cols>
  <sheetData>
    <row r="1" spans="1:75" ht="14.25" customHeight="1"/>
    <row r="2" spans="1:75" ht="14.25" customHeight="1"/>
    <row r="3" spans="1:75" ht="15.75" customHeight="1">
      <c r="B3" s="811" t="s">
        <v>419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1"/>
      <c r="BA3" s="811"/>
      <c r="BB3" s="811"/>
      <c r="BC3" s="811"/>
      <c r="BD3" s="811"/>
      <c r="BE3" s="811"/>
      <c r="BF3" s="811"/>
      <c r="BG3" s="811"/>
      <c r="BH3" s="811"/>
      <c r="BI3" s="811"/>
      <c r="BJ3" s="811"/>
      <c r="BK3" s="811"/>
      <c r="BL3" s="811"/>
      <c r="BM3" s="811"/>
      <c r="BN3" s="811"/>
      <c r="BO3" s="811"/>
      <c r="BP3" s="811"/>
      <c r="BQ3" s="811"/>
      <c r="BR3" s="811"/>
      <c r="BS3" s="811"/>
      <c r="BT3" s="811"/>
      <c r="BU3" s="811"/>
      <c r="BV3" s="811"/>
      <c r="BW3" s="811"/>
    </row>
    <row r="4" spans="1:75" ht="15.75" customHeight="1">
      <c r="B4" s="811" t="s">
        <v>420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811"/>
      <c r="AQ4" s="811"/>
      <c r="AR4" s="811"/>
      <c r="AS4" s="811"/>
      <c r="AT4" s="811"/>
      <c r="AU4" s="811"/>
      <c r="AV4" s="811"/>
      <c r="AW4" s="811"/>
      <c r="AX4" s="811"/>
      <c r="AY4" s="811"/>
      <c r="AZ4" s="811"/>
      <c r="BA4" s="811"/>
      <c r="BB4" s="811"/>
      <c r="BC4" s="811"/>
      <c r="BD4" s="811"/>
      <c r="BE4" s="811"/>
      <c r="BF4" s="811"/>
      <c r="BG4" s="811"/>
      <c r="BH4" s="811"/>
      <c r="BI4" s="811"/>
      <c r="BJ4" s="811"/>
      <c r="BK4" s="811"/>
      <c r="BL4" s="811"/>
      <c r="BM4" s="811"/>
      <c r="BN4" s="811"/>
      <c r="BO4" s="811"/>
      <c r="BP4" s="811"/>
      <c r="BQ4" s="811"/>
      <c r="BR4" s="811"/>
      <c r="BS4" s="811"/>
      <c r="BT4" s="811"/>
      <c r="BU4" s="811"/>
      <c r="BV4" s="811"/>
      <c r="BW4" s="811"/>
    </row>
    <row r="5" spans="1:75" ht="14.25" customHeight="1"/>
    <row r="6" spans="1:75" ht="14.25" customHeight="1" thickBot="1"/>
    <row r="7" spans="1:75" ht="51" customHeight="1">
      <c r="B7" s="812" t="s">
        <v>349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813"/>
      <c r="AL7" s="813"/>
      <c r="AM7" s="813"/>
      <c r="AN7" s="813"/>
      <c r="AO7" s="813"/>
      <c r="AP7" s="813"/>
      <c r="AQ7" s="813"/>
      <c r="AR7" s="813"/>
      <c r="AS7" s="813"/>
      <c r="AT7" s="813"/>
      <c r="AU7" s="813"/>
      <c r="AV7" s="813"/>
      <c r="AW7" s="813"/>
      <c r="AX7" s="813"/>
      <c r="AY7" s="813"/>
      <c r="AZ7" s="813"/>
      <c r="BA7" s="813"/>
      <c r="BB7" s="813"/>
      <c r="BC7" s="814"/>
      <c r="BD7" s="815" t="s">
        <v>536</v>
      </c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816"/>
      <c r="BU7" s="426" t="s">
        <v>505</v>
      </c>
      <c r="BV7" s="426" t="s">
        <v>506</v>
      </c>
      <c r="BW7" s="297" t="s">
        <v>507</v>
      </c>
    </row>
    <row r="8" spans="1:75" s="301" customFormat="1" ht="11.25">
      <c r="A8" s="298"/>
      <c r="B8" s="817">
        <v>1</v>
      </c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  <c r="X8" s="818"/>
      <c r="Y8" s="818"/>
      <c r="Z8" s="818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818"/>
      <c r="AL8" s="818"/>
      <c r="AM8" s="818"/>
      <c r="AN8" s="818"/>
      <c r="AO8" s="818"/>
      <c r="AP8" s="818"/>
      <c r="AQ8" s="818"/>
      <c r="AR8" s="818"/>
      <c r="AS8" s="818"/>
      <c r="AT8" s="818"/>
      <c r="AU8" s="818"/>
      <c r="AV8" s="818"/>
      <c r="AW8" s="818"/>
      <c r="AX8" s="818"/>
      <c r="AY8" s="818"/>
      <c r="AZ8" s="818"/>
      <c r="BA8" s="818"/>
      <c r="BB8" s="818"/>
      <c r="BC8" s="819"/>
      <c r="BD8" s="820">
        <v>2</v>
      </c>
      <c r="BE8" s="818"/>
      <c r="BF8" s="818"/>
      <c r="BG8" s="818"/>
      <c r="BH8" s="818"/>
      <c r="BI8" s="818"/>
      <c r="BJ8" s="818"/>
      <c r="BK8" s="818"/>
      <c r="BL8" s="818"/>
      <c r="BM8" s="818"/>
      <c r="BN8" s="818"/>
      <c r="BO8" s="818"/>
      <c r="BP8" s="818"/>
      <c r="BQ8" s="818"/>
      <c r="BR8" s="818"/>
      <c r="BS8" s="818"/>
      <c r="BT8" s="819"/>
      <c r="BU8" s="299">
        <v>3</v>
      </c>
      <c r="BV8" s="299">
        <v>4</v>
      </c>
      <c r="BW8" s="300">
        <v>5</v>
      </c>
    </row>
    <row r="9" spans="1:75">
      <c r="B9" s="302"/>
      <c r="C9" s="303" t="s">
        <v>127</v>
      </c>
      <c r="D9" s="304"/>
      <c r="E9" s="304"/>
      <c r="F9" s="305"/>
      <c r="G9" s="825" t="s">
        <v>518</v>
      </c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826"/>
      <c r="AX9" s="826"/>
      <c r="AY9" s="826"/>
      <c r="AZ9" s="826"/>
      <c r="BA9" s="826"/>
      <c r="BB9" s="826"/>
      <c r="BC9" s="827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306"/>
      <c r="BV9" s="306"/>
      <c r="BW9" s="307"/>
    </row>
    <row r="10" spans="1:75" ht="14.25" customHeight="1">
      <c r="B10" s="302"/>
      <c r="C10" s="304" t="s">
        <v>128</v>
      </c>
      <c r="D10" s="304"/>
      <c r="E10" s="304"/>
      <c r="F10" s="305"/>
      <c r="G10" s="821" t="s">
        <v>198</v>
      </c>
      <c r="H10" s="822"/>
      <c r="I10" s="822"/>
      <c r="J10" s="822"/>
      <c r="K10" s="822"/>
      <c r="L10" s="822"/>
      <c r="M10" s="822"/>
      <c r="N10" s="822"/>
      <c r="O10" s="822"/>
      <c r="P10" s="822"/>
      <c r="Q10" s="822"/>
      <c r="R10" s="822"/>
      <c r="S10" s="822"/>
      <c r="T10" s="822"/>
      <c r="U10" s="822"/>
      <c r="V10" s="822"/>
      <c r="W10" s="822"/>
      <c r="X10" s="822"/>
      <c r="Y10" s="822"/>
      <c r="Z10" s="822"/>
      <c r="AA10" s="822"/>
      <c r="AB10" s="822"/>
      <c r="AC10" s="822"/>
      <c r="AD10" s="822"/>
      <c r="AE10" s="822"/>
      <c r="AF10" s="822"/>
      <c r="AG10" s="822"/>
      <c r="AH10" s="822"/>
      <c r="AI10" s="822"/>
      <c r="AJ10" s="822"/>
      <c r="AK10" s="822"/>
      <c r="AL10" s="822"/>
      <c r="AM10" s="822"/>
      <c r="AN10" s="822"/>
      <c r="AO10" s="822"/>
      <c r="AP10" s="822"/>
      <c r="AQ10" s="822"/>
      <c r="AR10" s="822"/>
      <c r="AS10" s="822"/>
      <c r="AT10" s="822"/>
      <c r="AU10" s="822"/>
      <c r="AV10" s="822"/>
      <c r="AW10" s="822"/>
      <c r="AX10" s="822"/>
      <c r="AY10" s="822"/>
      <c r="AZ10" s="822"/>
      <c r="BA10" s="822"/>
      <c r="BB10" s="822"/>
      <c r="BC10" s="823"/>
      <c r="BD10" s="828" t="s">
        <v>22</v>
      </c>
      <c r="BE10" s="828"/>
      <c r="BF10" s="828"/>
      <c r="BG10" s="828"/>
      <c r="BH10" s="828"/>
      <c r="BI10" s="828"/>
      <c r="BJ10" s="828"/>
      <c r="BK10" s="828"/>
      <c r="BL10" s="828"/>
      <c r="BM10" s="828"/>
      <c r="BN10" s="828"/>
      <c r="BO10" s="828"/>
      <c r="BP10" s="828"/>
      <c r="BQ10" s="828"/>
      <c r="BR10" s="828"/>
      <c r="BS10" s="828"/>
      <c r="BT10" s="828"/>
      <c r="BU10" s="338">
        <f>'F1'!DJ22</f>
        <v>31540</v>
      </c>
      <c r="BV10" s="338">
        <f>'F1'!DK22</f>
        <v>35715</v>
      </c>
      <c r="BW10" s="339">
        <f>'F1'!DL22</f>
        <v>41163</v>
      </c>
    </row>
    <row r="11" spans="1:75" ht="14.25" customHeight="1">
      <c r="B11" s="302"/>
      <c r="C11" s="304" t="s">
        <v>129</v>
      </c>
      <c r="D11" s="304"/>
      <c r="E11" s="304"/>
      <c r="F11" s="305"/>
      <c r="G11" s="821" t="s">
        <v>519</v>
      </c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822"/>
      <c r="AD11" s="822"/>
      <c r="AE11" s="822"/>
      <c r="AF11" s="822"/>
      <c r="AG11" s="822"/>
      <c r="AH11" s="822"/>
      <c r="AI11" s="822"/>
      <c r="AJ11" s="822"/>
      <c r="AK11" s="822"/>
      <c r="AL11" s="822"/>
      <c r="AM11" s="822"/>
      <c r="AN11" s="822"/>
      <c r="AO11" s="822"/>
      <c r="AP11" s="822"/>
      <c r="AQ11" s="822"/>
      <c r="AR11" s="822"/>
      <c r="AS11" s="822"/>
      <c r="AT11" s="822"/>
      <c r="AU11" s="822"/>
      <c r="AV11" s="822"/>
      <c r="AW11" s="822"/>
      <c r="AX11" s="822"/>
      <c r="AY11" s="822"/>
      <c r="AZ11" s="822"/>
      <c r="BA11" s="822"/>
      <c r="BB11" s="822"/>
      <c r="BC11" s="823"/>
      <c r="BD11" s="824" t="s">
        <v>21</v>
      </c>
      <c r="BE11" s="824"/>
      <c r="BF11" s="824"/>
      <c r="BG11" s="824"/>
      <c r="BH11" s="824"/>
      <c r="BI11" s="824"/>
      <c r="BJ11" s="824"/>
      <c r="BK11" s="824"/>
      <c r="BL11" s="824"/>
      <c r="BM11" s="824"/>
      <c r="BN11" s="824"/>
      <c r="BO11" s="824"/>
      <c r="BP11" s="824"/>
      <c r="BQ11" s="824"/>
      <c r="BR11" s="824"/>
      <c r="BS11" s="824"/>
      <c r="BT11" s="824"/>
      <c r="BU11" s="338">
        <f>'F1'!DJ25</f>
        <v>83129</v>
      </c>
      <c r="BV11" s="338">
        <f>'F1'!DK25</f>
        <v>84748</v>
      </c>
      <c r="BW11" s="339">
        <f>'F1'!DL25</f>
        <v>77030</v>
      </c>
    </row>
    <row r="12" spans="1:75" ht="14.25" customHeight="1">
      <c r="B12" s="302"/>
      <c r="C12" s="822" t="s">
        <v>130</v>
      </c>
      <c r="D12" s="822"/>
      <c r="E12" s="304"/>
      <c r="F12" s="305"/>
      <c r="G12" s="821" t="s">
        <v>202</v>
      </c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2"/>
      <c r="AJ12" s="822"/>
      <c r="AK12" s="822"/>
      <c r="AL12" s="822"/>
      <c r="AM12" s="822"/>
      <c r="AN12" s="822"/>
      <c r="AO12" s="822"/>
      <c r="AP12" s="822"/>
      <c r="AQ12" s="822"/>
      <c r="AR12" s="822"/>
      <c r="AS12" s="822"/>
      <c r="AT12" s="822"/>
      <c r="AU12" s="822"/>
      <c r="AV12" s="822"/>
      <c r="AW12" s="822"/>
      <c r="AX12" s="822"/>
      <c r="AY12" s="822"/>
      <c r="AZ12" s="822"/>
      <c r="BA12" s="822"/>
      <c r="BB12" s="822"/>
      <c r="BC12" s="823"/>
      <c r="BD12" s="824" t="s">
        <v>20</v>
      </c>
      <c r="BE12" s="824"/>
      <c r="BF12" s="824"/>
      <c r="BG12" s="824"/>
      <c r="BH12" s="824"/>
      <c r="BI12" s="824"/>
      <c r="BJ12" s="824"/>
      <c r="BK12" s="824"/>
      <c r="BL12" s="824"/>
      <c r="BM12" s="824"/>
      <c r="BN12" s="824"/>
      <c r="BO12" s="824"/>
      <c r="BP12" s="824"/>
      <c r="BQ12" s="824"/>
      <c r="BR12" s="824"/>
      <c r="BS12" s="824"/>
      <c r="BT12" s="824"/>
      <c r="BU12" s="338">
        <f>[2]Ф1!DJ28</f>
        <v>0</v>
      </c>
      <c r="BV12" s="338">
        <f>[2]Ф1!DK28</f>
        <v>0</v>
      </c>
      <c r="BW12" s="339">
        <f>[2]Ф1!DL28</f>
        <v>0</v>
      </c>
    </row>
    <row r="13" spans="1:75" ht="14.25" customHeight="1">
      <c r="B13" s="302"/>
      <c r="C13" s="304" t="s">
        <v>131</v>
      </c>
      <c r="D13" s="304"/>
      <c r="E13" s="304"/>
      <c r="F13" s="305"/>
      <c r="G13" s="821" t="s">
        <v>203</v>
      </c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  <c r="AI13" s="822"/>
      <c r="AJ13" s="822"/>
      <c r="AK13" s="822"/>
      <c r="AL13" s="822"/>
      <c r="AM13" s="822"/>
      <c r="AN13" s="822"/>
      <c r="AO13" s="822"/>
      <c r="AP13" s="822"/>
      <c r="AQ13" s="822"/>
      <c r="AR13" s="822"/>
      <c r="AS13" s="822"/>
      <c r="AT13" s="822"/>
      <c r="AU13" s="822"/>
      <c r="AV13" s="822"/>
      <c r="AW13" s="822"/>
      <c r="AX13" s="822"/>
      <c r="AY13" s="822"/>
      <c r="AZ13" s="822"/>
      <c r="BA13" s="822"/>
      <c r="BB13" s="822"/>
      <c r="BC13" s="823"/>
      <c r="BD13" s="824" t="s">
        <v>19</v>
      </c>
      <c r="BE13" s="824"/>
      <c r="BF13" s="824"/>
      <c r="BG13" s="824"/>
      <c r="BH13" s="824"/>
      <c r="BI13" s="824"/>
      <c r="BJ13" s="824"/>
      <c r="BK13" s="824"/>
      <c r="BL13" s="824"/>
      <c r="BM13" s="824"/>
      <c r="BN13" s="824"/>
      <c r="BO13" s="824"/>
      <c r="BP13" s="824"/>
      <c r="BQ13" s="824"/>
      <c r="BR13" s="824"/>
      <c r="BS13" s="824"/>
      <c r="BT13" s="824"/>
      <c r="BU13" s="338">
        <f>[2]Ф1!DJ30</f>
        <v>0</v>
      </c>
      <c r="BV13" s="338">
        <f>[2]Ф1!DK30</f>
        <v>0</v>
      </c>
      <c r="BW13" s="339">
        <f>[2]Ф1!DL30</f>
        <v>0</v>
      </c>
    </row>
    <row r="14" spans="1:75" ht="14.25" customHeight="1">
      <c r="B14" s="302"/>
      <c r="C14" s="304" t="s">
        <v>132</v>
      </c>
      <c r="D14" s="304"/>
      <c r="E14" s="304"/>
      <c r="F14" s="305"/>
      <c r="G14" s="821" t="s">
        <v>204</v>
      </c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  <c r="AI14" s="822"/>
      <c r="AJ14" s="822"/>
      <c r="AK14" s="822"/>
      <c r="AL14" s="822"/>
      <c r="AM14" s="822"/>
      <c r="AN14" s="822"/>
      <c r="AO14" s="822"/>
      <c r="AP14" s="822"/>
      <c r="AQ14" s="822"/>
      <c r="AR14" s="822"/>
      <c r="AS14" s="822"/>
      <c r="AT14" s="822"/>
      <c r="AU14" s="822"/>
      <c r="AV14" s="822"/>
      <c r="AW14" s="822"/>
      <c r="AX14" s="822"/>
      <c r="AY14" s="822"/>
      <c r="AZ14" s="822"/>
      <c r="BA14" s="822"/>
      <c r="BB14" s="822"/>
      <c r="BC14" s="823"/>
      <c r="BD14" s="824" t="s">
        <v>90</v>
      </c>
      <c r="BE14" s="824"/>
      <c r="BF14" s="824"/>
      <c r="BG14" s="824"/>
      <c r="BH14" s="824"/>
      <c r="BI14" s="824"/>
      <c r="BJ14" s="824"/>
      <c r="BK14" s="824"/>
      <c r="BL14" s="824"/>
      <c r="BM14" s="824"/>
      <c r="BN14" s="824"/>
      <c r="BO14" s="824"/>
      <c r="BP14" s="824"/>
      <c r="BQ14" s="824"/>
      <c r="BR14" s="824"/>
      <c r="BS14" s="824"/>
      <c r="BT14" s="824"/>
      <c r="BU14" s="338">
        <f>'F1'!DJ32</f>
        <v>89139958</v>
      </c>
      <c r="BV14" s="338">
        <f>'F1'!DK32</f>
        <v>89170794</v>
      </c>
      <c r="BW14" s="339">
        <f>'F1'!DL32</f>
        <v>85253111</v>
      </c>
    </row>
    <row r="15" spans="1:75" ht="31.5" customHeight="1">
      <c r="B15" s="302"/>
      <c r="C15" s="304" t="s">
        <v>133</v>
      </c>
      <c r="D15" s="304"/>
      <c r="E15" s="304"/>
      <c r="F15" s="305"/>
      <c r="G15" s="821" t="s">
        <v>520</v>
      </c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2"/>
      <c r="AI15" s="822"/>
      <c r="AJ15" s="822"/>
      <c r="AK15" s="822"/>
      <c r="AL15" s="822"/>
      <c r="AM15" s="822"/>
      <c r="AN15" s="822"/>
      <c r="AO15" s="822"/>
      <c r="AP15" s="822"/>
      <c r="AQ15" s="822"/>
      <c r="AR15" s="822"/>
      <c r="AS15" s="822"/>
      <c r="AT15" s="822"/>
      <c r="AU15" s="822"/>
      <c r="AV15" s="822"/>
      <c r="AW15" s="822"/>
      <c r="AX15" s="822"/>
      <c r="AY15" s="822"/>
      <c r="AZ15" s="822"/>
      <c r="BA15" s="822"/>
      <c r="BB15" s="822"/>
      <c r="BC15" s="823"/>
      <c r="BD15" s="824" t="s">
        <v>84</v>
      </c>
      <c r="BE15" s="824"/>
      <c r="BF15" s="824"/>
      <c r="BG15" s="824"/>
      <c r="BH15" s="824"/>
      <c r="BI15" s="824"/>
      <c r="BJ15" s="824"/>
      <c r="BK15" s="824"/>
      <c r="BL15" s="824"/>
      <c r="BM15" s="824"/>
      <c r="BN15" s="824"/>
      <c r="BO15" s="824"/>
      <c r="BP15" s="824"/>
      <c r="BQ15" s="824"/>
      <c r="BR15" s="824"/>
      <c r="BS15" s="824"/>
      <c r="BT15" s="824"/>
      <c r="BU15" s="338">
        <f>[2]Ф1!DJ40</f>
        <v>0</v>
      </c>
      <c r="BV15" s="338">
        <f>[2]Ф1!DK40</f>
        <v>0</v>
      </c>
      <c r="BW15" s="339">
        <f>[2]Ф1!DL40</f>
        <v>0</v>
      </c>
    </row>
    <row r="16" spans="1:75" ht="12.75" customHeight="1">
      <c r="B16" s="302"/>
      <c r="C16" s="304" t="s">
        <v>134</v>
      </c>
      <c r="D16" s="304"/>
      <c r="E16" s="304"/>
      <c r="F16" s="305"/>
      <c r="G16" s="829" t="s">
        <v>521</v>
      </c>
      <c r="H16" s="830"/>
      <c r="I16" s="830"/>
      <c r="J16" s="830"/>
      <c r="K16" s="830"/>
      <c r="L16" s="830"/>
      <c r="M16" s="830"/>
      <c r="N16" s="830"/>
      <c r="O16" s="830"/>
      <c r="P16" s="830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/>
      <c r="AE16" s="830"/>
      <c r="AF16" s="830"/>
      <c r="AG16" s="830"/>
      <c r="AH16" s="830"/>
      <c r="AI16" s="830"/>
      <c r="AJ16" s="830"/>
      <c r="AK16" s="830"/>
      <c r="AL16" s="830"/>
      <c r="AM16" s="830"/>
      <c r="AN16" s="830"/>
      <c r="AO16" s="830"/>
      <c r="AP16" s="830"/>
      <c r="AQ16" s="830"/>
      <c r="AR16" s="830"/>
      <c r="AS16" s="830"/>
      <c r="AT16" s="830"/>
      <c r="AU16" s="830"/>
      <c r="AV16" s="830"/>
      <c r="AW16" s="830"/>
      <c r="AX16" s="830"/>
      <c r="AY16" s="830"/>
      <c r="AZ16" s="830"/>
      <c r="BA16" s="830"/>
      <c r="BB16" s="830"/>
      <c r="BC16" s="831"/>
      <c r="BD16" s="824" t="s">
        <v>135</v>
      </c>
      <c r="BE16" s="824"/>
      <c r="BF16" s="824"/>
      <c r="BG16" s="824"/>
      <c r="BH16" s="824"/>
      <c r="BI16" s="824"/>
      <c r="BJ16" s="824"/>
      <c r="BK16" s="824"/>
      <c r="BL16" s="824"/>
      <c r="BM16" s="824"/>
      <c r="BN16" s="824"/>
      <c r="BO16" s="824"/>
      <c r="BP16" s="824"/>
      <c r="BQ16" s="824"/>
      <c r="BR16" s="824"/>
      <c r="BS16" s="824"/>
      <c r="BT16" s="824"/>
      <c r="BU16" s="338">
        <f>'F1'!DJ44+'F1'!DJ81</f>
        <v>243642</v>
      </c>
      <c r="BV16" s="338">
        <f>'F1'!DK44+'F1'!DK81</f>
        <v>1377090</v>
      </c>
      <c r="BW16" s="339">
        <f>'F1'!DL44+'F1'!DL81</f>
        <v>1611955</v>
      </c>
    </row>
    <row r="17" spans="2:147" ht="14.25">
      <c r="B17" s="302"/>
      <c r="C17" s="304" t="s">
        <v>136</v>
      </c>
      <c r="D17" s="304"/>
      <c r="E17" s="304"/>
      <c r="F17" s="305"/>
      <c r="G17" s="821" t="s">
        <v>522</v>
      </c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822"/>
      <c r="AE17" s="822"/>
      <c r="AF17" s="822"/>
      <c r="AG17" s="822"/>
      <c r="AH17" s="822"/>
      <c r="AI17" s="822"/>
      <c r="AJ17" s="822"/>
      <c r="AK17" s="822"/>
      <c r="AL17" s="822"/>
      <c r="AM17" s="822"/>
      <c r="AN17" s="822"/>
      <c r="AO17" s="822"/>
      <c r="AP17" s="822"/>
      <c r="AQ17" s="822"/>
      <c r="AR17" s="822"/>
      <c r="AS17" s="822"/>
      <c r="AT17" s="822"/>
      <c r="AU17" s="822"/>
      <c r="AV17" s="822"/>
      <c r="AW17" s="822"/>
      <c r="AX17" s="822"/>
      <c r="AY17" s="822"/>
      <c r="AZ17" s="822"/>
      <c r="BA17" s="822"/>
      <c r="BB17" s="822"/>
      <c r="BC17" s="823"/>
      <c r="BD17" s="824" t="s">
        <v>137</v>
      </c>
      <c r="BE17" s="824"/>
      <c r="BF17" s="824"/>
      <c r="BG17" s="824"/>
      <c r="BH17" s="824"/>
      <c r="BI17" s="824"/>
      <c r="BJ17" s="824"/>
      <c r="BK17" s="824"/>
      <c r="BL17" s="824"/>
      <c r="BM17" s="824"/>
      <c r="BN17" s="824"/>
      <c r="BO17" s="824"/>
      <c r="BP17" s="824"/>
      <c r="BQ17" s="824"/>
      <c r="BR17" s="824"/>
      <c r="BS17" s="824"/>
      <c r="BT17" s="824"/>
      <c r="BU17" s="338">
        <f>'F1'!DJ51+'F1'!DJ53</f>
        <v>2368762</v>
      </c>
      <c r="BV17" s="338">
        <f>'F1'!DK51+'F1'!DK53</f>
        <v>1504654</v>
      </c>
      <c r="BW17" s="339">
        <f>'F1'!DL51+'F1'!DL53</f>
        <v>1546328</v>
      </c>
    </row>
    <row r="18" spans="2:147" ht="30" customHeight="1">
      <c r="B18" s="302"/>
      <c r="C18" s="304" t="s">
        <v>138</v>
      </c>
      <c r="D18" s="304"/>
      <c r="E18" s="304"/>
      <c r="F18" s="305"/>
      <c r="G18" s="821" t="s">
        <v>226</v>
      </c>
      <c r="H18" s="822"/>
      <c r="I18" s="822"/>
      <c r="J18" s="822"/>
      <c r="K18" s="822"/>
      <c r="L18" s="822"/>
      <c r="M18" s="822"/>
      <c r="N18" s="822"/>
      <c r="O18" s="822"/>
      <c r="P18" s="822"/>
      <c r="Q18" s="822"/>
      <c r="R18" s="822"/>
      <c r="S18" s="822"/>
      <c r="T18" s="822"/>
      <c r="U18" s="822"/>
      <c r="V18" s="822"/>
      <c r="W18" s="822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2"/>
      <c r="AJ18" s="822"/>
      <c r="AK18" s="822"/>
      <c r="AL18" s="822"/>
      <c r="AM18" s="822"/>
      <c r="AN18" s="822"/>
      <c r="AO18" s="822"/>
      <c r="AP18" s="822"/>
      <c r="AQ18" s="822"/>
      <c r="AR18" s="822"/>
      <c r="AS18" s="822"/>
      <c r="AT18" s="822"/>
      <c r="AU18" s="822"/>
      <c r="AV18" s="822"/>
      <c r="AW18" s="822"/>
      <c r="AX18" s="822"/>
      <c r="AY18" s="822"/>
      <c r="AZ18" s="822"/>
      <c r="BA18" s="822"/>
      <c r="BB18" s="822"/>
      <c r="BC18" s="823"/>
      <c r="BD18" s="824" t="s">
        <v>18</v>
      </c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338">
        <f>'F1'!DJ56</f>
        <v>2348611</v>
      </c>
      <c r="BV18" s="338">
        <f>'F1'!DK56</f>
        <v>1744087</v>
      </c>
      <c r="BW18" s="339">
        <f>'F1'!DL56</f>
        <v>1990889</v>
      </c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</row>
    <row r="19" spans="2:147" ht="29.25" customHeight="1">
      <c r="B19" s="302"/>
      <c r="C19" s="304" t="s">
        <v>139</v>
      </c>
      <c r="D19" s="304"/>
      <c r="E19" s="304"/>
      <c r="F19" s="305"/>
      <c r="G19" s="829" t="s">
        <v>523</v>
      </c>
      <c r="H19" s="830"/>
      <c r="I19" s="830"/>
      <c r="J19" s="830"/>
      <c r="K19" s="830"/>
      <c r="L19" s="830"/>
      <c r="M19" s="830"/>
      <c r="N19" s="830"/>
      <c r="O19" s="830"/>
      <c r="P19" s="830"/>
      <c r="Q19" s="830"/>
      <c r="R19" s="830"/>
      <c r="S19" s="830"/>
      <c r="T19" s="830"/>
      <c r="U19" s="830"/>
      <c r="V19" s="830"/>
      <c r="W19" s="830"/>
      <c r="X19" s="830"/>
      <c r="Y19" s="830"/>
      <c r="Z19" s="830"/>
      <c r="AA19" s="830"/>
      <c r="AB19" s="830"/>
      <c r="AC19" s="830"/>
      <c r="AD19" s="830"/>
      <c r="AE19" s="830"/>
      <c r="AF19" s="830"/>
      <c r="AG19" s="830"/>
      <c r="AH19" s="830"/>
      <c r="AI19" s="830"/>
      <c r="AJ19" s="830"/>
      <c r="AK19" s="830"/>
      <c r="AL19" s="830"/>
      <c r="AM19" s="830"/>
      <c r="AN19" s="830"/>
      <c r="AO19" s="830"/>
      <c r="AP19" s="830"/>
      <c r="AQ19" s="830"/>
      <c r="AR19" s="830"/>
      <c r="AS19" s="830"/>
      <c r="AT19" s="830"/>
      <c r="AU19" s="830"/>
      <c r="AV19" s="830"/>
      <c r="AW19" s="830"/>
      <c r="AX19" s="830"/>
      <c r="AY19" s="830"/>
      <c r="AZ19" s="830"/>
      <c r="BA19" s="830"/>
      <c r="BB19" s="830"/>
      <c r="BC19" s="831"/>
      <c r="BD19" s="824" t="s">
        <v>17</v>
      </c>
      <c r="BE19" s="824"/>
      <c r="BF19" s="824"/>
      <c r="BG19" s="824"/>
      <c r="BH19" s="824"/>
      <c r="BI19" s="824"/>
      <c r="BJ19" s="824"/>
      <c r="BK19" s="824"/>
      <c r="BL19" s="824"/>
      <c r="BM19" s="824"/>
      <c r="BN19" s="824"/>
      <c r="BO19" s="824"/>
      <c r="BP19" s="824"/>
      <c r="BQ19" s="824"/>
      <c r="BR19" s="824"/>
      <c r="BS19" s="824"/>
      <c r="BT19" s="824"/>
      <c r="BU19" s="338">
        <f>'F1'!DJ63</f>
        <v>397154</v>
      </c>
      <c r="BV19" s="338">
        <f>'F1'!DK63</f>
        <v>19389</v>
      </c>
      <c r="BW19" s="339">
        <f>'F1'!DL63</f>
        <v>1952</v>
      </c>
      <c r="CK19" s="308"/>
      <c r="CL19" s="308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8"/>
      <c r="EP19" s="308"/>
      <c r="EQ19" s="308"/>
    </row>
    <row r="20" spans="2:147" ht="14.25" customHeight="1">
      <c r="B20" s="302"/>
      <c r="C20" s="304" t="s">
        <v>140</v>
      </c>
      <c r="D20" s="304"/>
      <c r="E20" s="304"/>
      <c r="F20" s="305"/>
      <c r="G20" s="821" t="s">
        <v>524</v>
      </c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822"/>
      <c r="AM20" s="822"/>
      <c r="AN20" s="822"/>
      <c r="AO20" s="822"/>
      <c r="AP20" s="822"/>
      <c r="AQ20" s="822"/>
      <c r="AR20" s="822"/>
      <c r="AS20" s="822"/>
      <c r="AT20" s="822"/>
      <c r="AU20" s="822"/>
      <c r="AV20" s="822"/>
      <c r="AW20" s="822"/>
      <c r="AX20" s="822"/>
      <c r="AY20" s="822"/>
      <c r="AZ20" s="822"/>
      <c r="BA20" s="822"/>
      <c r="BB20" s="822"/>
      <c r="BC20" s="823"/>
      <c r="BD20" s="824" t="s">
        <v>16</v>
      </c>
      <c r="BE20" s="824"/>
      <c r="BF20" s="824"/>
      <c r="BG20" s="824"/>
      <c r="BH20" s="824"/>
      <c r="BI20" s="824"/>
      <c r="BJ20" s="824"/>
      <c r="BK20" s="824"/>
      <c r="BL20" s="824"/>
      <c r="BM20" s="824"/>
      <c r="BN20" s="824"/>
      <c r="BO20" s="824"/>
      <c r="BP20" s="824"/>
      <c r="BQ20" s="824"/>
      <c r="BR20" s="824"/>
      <c r="BS20" s="824"/>
      <c r="BT20" s="824"/>
      <c r="BU20" s="338">
        <f>'F1'!DJ65</f>
        <v>16528868</v>
      </c>
      <c r="BV20" s="338">
        <f>'F1'!DK65</f>
        <v>16713561</v>
      </c>
      <c r="BW20" s="339">
        <f>'F1'!DL65</f>
        <v>13024838</v>
      </c>
      <c r="BY20" s="310" t="s">
        <v>421</v>
      </c>
      <c r="CK20" s="308"/>
      <c r="CL20" s="308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8"/>
      <c r="EP20" s="308"/>
      <c r="EQ20" s="308"/>
    </row>
    <row r="21" spans="2:147" ht="14.25" customHeight="1">
      <c r="B21" s="302"/>
      <c r="C21" s="304" t="s">
        <v>141</v>
      </c>
      <c r="D21" s="304"/>
      <c r="E21" s="304"/>
      <c r="F21" s="305"/>
      <c r="G21" s="832" t="s">
        <v>525</v>
      </c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33"/>
      <c r="AL21" s="833"/>
      <c r="AM21" s="833"/>
      <c r="AN21" s="833"/>
      <c r="AO21" s="833"/>
      <c r="AP21" s="833"/>
      <c r="AQ21" s="833"/>
      <c r="AR21" s="833"/>
      <c r="AS21" s="833"/>
      <c r="AT21" s="833"/>
      <c r="AU21" s="833"/>
      <c r="AV21" s="833"/>
      <c r="AW21" s="833"/>
      <c r="AX21" s="833"/>
      <c r="AY21" s="833"/>
      <c r="AZ21" s="833"/>
      <c r="BA21" s="833"/>
      <c r="BB21" s="833"/>
      <c r="BC21" s="834"/>
      <c r="BD21" s="824" t="s">
        <v>15</v>
      </c>
      <c r="BE21" s="824"/>
      <c r="BF21" s="824"/>
      <c r="BG21" s="824"/>
      <c r="BH21" s="824"/>
      <c r="BI21" s="824"/>
      <c r="BJ21" s="824"/>
      <c r="BK21" s="824"/>
      <c r="BL21" s="824"/>
      <c r="BM21" s="824"/>
      <c r="BN21" s="824"/>
      <c r="BO21" s="824"/>
      <c r="BP21" s="824"/>
      <c r="BQ21" s="824"/>
      <c r="BR21" s="824"/>
      <c r="BS21" s="824"/>
      <c r="BT21" s="824"/>
      <c r="BU21" s="338">
        <f>'F1'!DJ85</f>
        <v>1183248</v>
      </c>
      <c r="BV21" s="338">
        <f>'F1'!DK85</f>
        <v>367344</v>
      </c>
      <c r="BW21" s="339">
        <f>'F1'!DL85</f>
        <v>1030417</v>
      </c>
      <c r="CK21" s="308"/>
      <c r="CL21" s="308"/>
      <c r="CM21" s="309"/>
      <c r="CN21" s="309"/>
      <c r="CO21" s="309"/>
      <c r="CP21" s="309"/>
      <c r="CQ21" s="309"/>
      <c r="CR21" s="309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09"/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09"/>
      <c r="EF21" s="309"/>
      <c r="EG21" s="309"/>
      <c r="EH21" s="309"/>
      <c r="EI21" s="309"/>
      <c r="EJ21" s="309"/>
      <c r="EK21" s="309"/>
      <c r="EL21" s="309"/>
      <c r="EM21" s="309"/>
      <c r="EN21" s="309"/>
      <c r="EO21" s="308"/>
      <c r="EP21" s="308"/>
      <c r="EQ21" s="308"/>
    </row>
    <row r="22" spans="2:147" ht="24" customHeight="1">
      <c r="B22" s="302"/>
      <c r="C22" s="304" t="s">
        <v>142</v>
      </c>
      <c r="D22" s="304"/>
      <c r="E22" s="304"/>
      <c r="F22" s="305"/>
      <c r="G22" s="821" t="s">
        <v>526</v>
      </c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822"/>
      <c r="S22" s="822"/>
      <c r="T22" s="822"/>
      <c r="U22" s="822"/>
      <c r="V22" s="822"/>
      <c r="W22" s="822"/>
      <c r="X22" s="822"/>
      <c r="Y22" s="822"/>
      <c r="Z22" s="822"/>
      <c r="AA22" s="822"/>
      <c r="AB22" s="822"/>
      <c r="AC22" s="822"/>
      <c r="AD22" s="822"/>
      <c r="AE22" s="822"/>
      <c r="AF22" s="822"/>
      <c r="AG22" s="822"/>
      <c r="AH22" s="822"/>
      <c r="AI22" s="822"/>
      <c r="AJ22" s="822"/>
      <c r="AK22" s="822"/>
      <c r="AL22" s="822"/>
      <c r="AM22" s="822"/>
      <c r="AN22" s="822"/>
      <c r="AO22" s="822"/>
      <c r="AP22" s="822"/>
      <c r="AQ22" s="822"/>
      <c r="AR22" s="822"/>
      <c r="AS22" s="822"/>
      <c r="AT22" s="822"/>
      <c r="AU22" s="822"/>
      <c r="AV22" s="822"/>
      <c r="AW22" s="822"/>
      <c r="AX22" s="822"/>
      <c r="AY22" s="822"/>
      <c r="AZ22" s="822"/>
      <c r="BA22" s="822"/>
      <c r="BB22" s="822"/>
      <c r="BC22" s="823"/>
      <c r="BD22" s="824" t="s">
        <v>14</v>
      </c>
      <c r="BE22" s="824"/>
      <c r="BF22" s="824"/>
      <c r="BG22" s="824"/>
      <c r="BH22" s="824"/>
      <c r="BI22" s="824"/>
      <c r="BJ22" s="824"/>
      <c r="BK22" s="824"/>
      <c r="BL22" s="824"/>
      <c r="BM22" s="824"/>
      <c r="BN22" s="824"/>
      <c r="BO22" s="824"/>
      <c r="BP22" s="824"/>
      <c r="BQ22" s="824"/>
      <c r="BR22" s="824"/>
      <c r="BS22" s="824"/>
      <c r="BT22" s="824"/>
      <c r="BU22" s="338">
        <f>'F1'!DJ91</f>
        <v>60853</v>
      </c>
      <c r="BV22" s="338">
        <f>'F1'!DK91</f>
        <v>374656</v>
      </c>
      <c r="BW22" s="339">
        <f>'F1'!DL91</f>
        <v>410405</v>
      </c>
      <c r="BY22" s="310" t="s">
        <v>421</v>
      </c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</row>
    <row r="23" spans="2:147" ht="31.5" customHeight="1">
      <c r="B23" s="302"/>
      <c r="C23" s="304" t="s">
        <v>143</v>
      </c>
      <c r="D23" s="304"/>
      <c r="E23" s="304"/>
      <c r="F23" s="305"/>
      <c r="G23" s="829" t="s">
        <v>527</v>
      </c>
      <c r="H23" s="830"/>
      <c r="I23" s="830"/>
      <c r="J23" s="830"/>
      <c r="K23" s="830"/>
      <c r="L23" s="830"/>
      <c r="M23" s="830"/>
      <c r="N23" s="830"/>
      <c r="O23" s="830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830"/>
      <c r="AI23" s="830"/>
      <c r="AJ23" s="830"/>
      <c r="AK23" s="830"/>
      <c r="AL23" s="830"/>
      <c r="AM23" s="830"/>
      <c r="AN23" s="830"/>
      <c r="AO23" s="830"/>
      <c r="AP23" s="830"/>
      <c r="AQ23" s="830"/>
      <c r="AR23" s="830"/>
      <c r="AS23" s="830"/>
      <c r="AT23" s="830"/>
      <c r="AU23" s="830"/>
      <c r="AV23" s="830"/>
      <c r="AW23" s="830"/>
      <c r="AX23" s="830"/>
      <c r="AY23" s="830"/>
      <c r="AZ23" s="830"/>
      <c r="BA23" s="830"/>
      <c r="BB23" s="830"/>
      <c r="BC23" s="831"/>
      <c r="BD23" s="824"/>
      <c r="BE23" s="824"/>
      <c r="BF23" s="824"/>
      <c r="BG23" s="824"/>
      <c r="BH23" s="824"/>
      <c r="BI23" s="824"/>
      <c r="BJ23" s="824"/>
      <c r="BK23" s="824"/>
      <c r="BL23" s="824"/>
      <c r="BM23" s="824"/>
      <c r="BN23" s="824"/>
      <c r="BO23" s="824"/>
      <c r="BP23" s="824"/>
      <c r="BQ23" s="824"/>
      <c r="BR23" s="824"/>
      <c r="BS23" s="824"/>
      <c r="BT23" s="824"/>
      <c r="BU23" s="338">
        <f>SUM(BU10:BU22)</f>
        <v>112385765</v>
      </c>
      <c r="BV23" s="338">
        <f>SUM(BV10:BV22)</f>
        <v>111392038</v>
      </c>
      <c r="BW23" s="339">
        <f>SUM(BW10:BW22)</f>
        <v>104988088</v>
      </c>
    </row>
    <row r="24" spans="2:147" ht="30" customHeight="1">
      <c r="B24" s="302"/>
      <c r="C24" s="303" t="s">
        <v>144</v>
      </c>
      <c r="D24" s="303"/>
      <c r="E24" s="303"/>
      <c r="F24" s="311"/>
      <c r="G24" s="835" t="s">
        <v>528</v>
      </c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6"/>
      <c r="AU24" s="836"/>
      <c r="AV24" s="836"/>
      <c r="AW24" s="836"/>
      <c r="AX24" s="836"/>
      <c r="AY24" s="836"/>
      <c r="AZ24" s="836"/>
      <c r="BA24" s="836"/>
      <c r="BB24" s="836"/>
      <c r="BC24" s="837"/>
      <c r="BD24" s="824"/>
      <c r="BE24" s="824"/>
      <c r="BF24" s="824"/>
      <c r="BG24" s="824"/>
      <c r="BH24" s="824"/>
      <c r="BI24" s="824"/>
      <c r="BJ24" s="824"/>
      <c r="BK24" s="824"/>
      <c r="BL24" s="824"/>
      <c r="BM24" s="824"/>
      <c r="BN24" s="824"/>
      <c r="BO24" s="824"/>
      <c r="BP24" s="824"/>
      <c r="BQ24" s="824"/>
      <c r="BR24" s="824"/>
      <c r="BS24" s="824"/>
      <c r="BT24" s="824"/>
      <c r="BU24" s="338"/>
      <c r="BV24" s="338"/>
      <c r="BW24" s="339"/>
    </row>
    <row r="25" spans="2:147" ht="30" customHeight="1">
      <c r="B25" s="302"/>
      <c r="C25" s="304" t="s">
        <v>145</v>
      </c>
      <c r="D25" s="304"/>
      <c r="E25" s="304"/>
      <c r="F25" s="305"/>
      <c r="G25" s="829" t="s">
        <v>529</v>
      </c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0"/>
      <c r="AL25" s="830"/>
      <c r="AM25" s="830"/>
      <c r="AN25" s="830"/>
      <c r="AO25" s="830"/>
      <c r="AP25" s="830"/>
      <c r="AQ25" s="830"/>
      <c r="AR25" s="830"/>
      <c r="AS25" s="830"/>
      <c r="AT25" s="830"/>
      <c r="AU25" s="830"/>
      <c r="AV25" s="830"/>
      <c r="AW25" s="830"/>
      <c r="AX25" s="830"/>
      <c r="AY25" s="830"/>
      <c r="AZ25" s="830"/>
      <c r="BA25" s="830"/>
      <c r="BB25" s="830"/>
      <c r="BC25" s="831"/>
      <c r="BD25" s="824" t="s">
        <v>146</v>
      </c>
      <c r="BE25" s="824"/>
      <c r="BF25" s="824"/>
      <c r="BG25" s="824"/>
      <c r="BH25" s="824"/>
      <c r="BI25" s="824"/>
      <c r="BJ25" s="824"/>
      <c r="BK25" s="824"/>
      <c r="BL25" s="824"/>
      <c r="BM25" s="824"/>
      <c r="BN25" s="824"/>
      <c r="BO25" s="824"/>
      <c r="BP25" s="824"/>
      <c r="BQ25" s="824"/>
      <c r="BR25" s="824"/>
      <c r="BS25" s="824"/>
      <c r="BT25" s="824"/>
      <c r="BU25" s="338">
        <f>'F1'!DJ111</f>
        <v>27170000</v>
      </c>
      <c r="BV25" s="338">
        <f>'F1'!DK111</f>
        <v>27670000</v>
      </c>
      <c r="BW25" s="339">
        <f>'F1'!DL111</f>
        <v>31220000</v>
      </c>
    </row>
    <row r="26" spans="2:147" ht="30" customHeight="1">
      <c r="B26" s="302"/>
      <c r="C26" s="304" t="s">
        <v>147</v>
      </c>
      <c r="D26" s="304"/>
      <c r="E26" s="304"/>
      <c r="F26" s="305"/>
      <c r="G26" s="829" t="s">
        <v>269</v>
      </c>
      <c r="H26" s="830"/>
      <c r="I26" s="830"/>
      <c r="J26" s="830"/>
      <c r="K26" s="830"/>
      <c r="L26" s="830"/>
      <c r="M26" s="830"/>
      <c r="N26" s="830"/>
      <c r="O26" s="830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30"/>
      <c r="AK26" s="830"/>
      <c r="AL26" s="830"/>
      <c r="AM26" s="830"/>
      <c r="AN26" s="830"/>
      <c r="AO26" s="830"/>
      <c r="AP26" s="830"/>
      <c r="AQ26" s="830"/>
      <c r="AR26" s="830"/>
      <c r="AS26" s="830"/>
      <c r="AT26" s="830"/>
      <c r="AU26" s="830"/>
      <c r="AV26" s="830"/>
      <c r="AW26" s="830"/>
      <c r="AX26" s="830"/>
      <c r="AY26" s="830"/>
      <c r="AZ26" s="830"/>
      <c r="BA26" s="830"/>
      <c r="BB26" s="830"/>
      <c r="BC26" s="831"/>
      <c r="BD26" s="824" t="s">
        <v>13</v>
      </c>
      <c r="BE26" s="824"/>
      <c r="BF26" s="824"/>
      <c r="BG26" s="824"/>
      <c r="BH26" s="824"/>
      <c r="BI26" s="824"/>
      <c r="BJ26" s="824"/>
      <c r="BK26" s="824"/>
      <c r="BL26" s="824"/>
      <c r="BM26" s="824"/>
      <c r="BN26" s="824"/>
      <c r="BO26" s="824"/>
      <c r="BP26" s="824"/>
      <c r="BQ26" s="824"/>
      <c r="BR26" s="824"/>
      <c r="BS26" s="824"/>
      <c r="BT26" s="824"/>
      <c r="BU26" s="338">
        <f>'F1'!DJ115</f>
        <v>7164341</v>
      </c>
      <c r="BV26" s="338">
        <f>'F1'!DK115</f>
        <v>6986807</v>
      </c>
      <c r="BW26" s="339">
        <f>'F1'!DL115</f>
        <v>6349854</v>
      </c>
    </row>
    <row r="27" spans="2:147" ht="17.25" customHeight="1">
      <c r="B27" s="302"/>
      <c r="C27" s="304" t="s">
        <v>148</v>
      </c>
      <c r="D27" s="304"/>
      <c r="E27" s="304"/>
      <c r="F27" s="305"/>
      <c r="G27" s="838" t="s">
        <v>270</v>
      </c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39"/>
      <c r="U27" s="839"/>
      <c r="V27" s="839"/>
      <c r="W27" s="839"/>
      <c r="X27" s="839"/>
      <c r="Y27" s="839"/>
      <c r="Z27" s="839"/>
      <c r="AA27" s="839"/>
      <c r="AB27" s="839"/>
      <c r="AC27" s="839"/>
      <c r="AD27" s="839"/>
      <c r="AE27" s="839"/>
      <c r="AF27" s="839"/>
      <c r="AG27" s="839"/>
      <c r="AH27" s="839"/>
      <c r="AI27" s="839"/>
      <c r="AJ27" s="839"/>
      <c r="AK27" s="839"/>
      <c r="AL27" s="839"/>
      <c r="AM27" s="839"/>
      <c r="AN27" s="839"/>
      <c r="AO27" s="839"/>
      <c r="AP27" s="839"/>
      <c r="AQ27" s="839"/>
      <c r="AR27" s="839"/>
      <c r="AS27" s="839"/>
      <c r="AT27" s="839"/>
      <c r="AU27" s="839"/>
      <c r="AV27" s="839"/>
      <c r="AW27" s="839"/>
      <c r="AX27" s="839"/>
      <c r="AY27" s="839"/>
      <c r="AZ27" s="839"/>
      <c r="BA27" s="839"/>
      <c r="BB27" s="839"/>
      <c r="BC27" s="840"/>
      <c r="BD27" s="824" t="s">
        <v>149</v>
      </c>
      <c r="BE27" s="824"/>
      <c r="BF27" s="824"/>
      <c r="BG27" s="824"/>
      <c r="BH27" s="824"/>
      <c r="BI27" s="824"/>
      <c r="BJ27" s="824"/>
      <c r="BK27" s="824"/>
      <c r="BL27" s="824"/>
      <c r="BM27" s="824"/>
      <c r="BN27" s="824"/>
      <c r="BO27" s="824"/>
      <c r="BP27" s="824"/>
      <c r="BQ27" s="824"/>
      <c r="BR27" s="824"/>
      <c r="BS27" s="824"/>
      <c r="BT27" s="824"/>
      <c r="BU27" s="338">
        <f>'F1'!DJ117+'F1'!DJ138</f>
        <v>2375682</v>
      </c>
      <c r="BV27" s="338">
        <f>'F1'!DK117+'F1'!DK138</f>
        <v>1732648</v>
      </c>
      <c r="BW27" s="339">
        <f>'F1'!DL117+'F1'!DL138</f>
        <v>1913451</v>
      </c>
    </row>
    <row r="28" spans="2:147" ht="30" customHeight="1">
      <c r="B28" s="302"/>
      <c r="C28" s="304" t="s">
        <v>150</v>
      </c>
      <c r="D28" s="304"/>
      <c r="E28" s="304"/>
      <c r="F28" s="305"/>
      <c r="G28" s="821" t="s">
        <v>530</v>
      </c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2"/>
      <c r="Y28" s="822"/>
      <c r="Z28" s="822"/>
      <c r="AA28" s="822"/>
      <c r="AB28" s="822"/>
      <c r="AC28" s="822"/>
      <c r="AD28" s="822"/>
      <c r="AE28" s="822"/>
      <c r="AF28" s="822"/>
      <c r="AG28" s="822"/>
      <c r="AH28" s="822"/>
      <c r="AI28" s="822"/>
      <c r="AJ28" s="822"/>
      <c r="AK28" s="822"/>
      <c r="AL28" s="822"/>
      <c r="AM28" s="822"/>
      <c r="AN28" s="822"/>
      <c r="AO28" s="822"/>
      <c r="AP28" s="822"/>
      <c r="AQ28" s="822"/>
      <c r="AR28" s="822"/>
      <c r="AS28" s="822"/>
      <c r="AT28" s="822"/>
      <c r="AU28" s="822"/>
      <c r="AV28" s="822"/>
      <c r="AW28" s="822"/>
      <c r="AX28" s="822"/>
      <c r="AY28" s="822"/>
      <c r="AZ28" s="822"/>
      <c r="BA28" s="822"/>
      <c r="BB28" s="822"/>
      <c r="BC28" s="823"/>
      <c r="BD28" s="824" t="s">
        <v>11</v>
      </c>
      <c r="BE28" s="824"/>
      <c r="BF28" s="824"/>
      <c r="BG28" s="824"/>
      <c r="BH28" s="824"/>
      <c r="BI28" s="824"/>
      <c r="BJ28" s="824"/>
      <c r="BK28" s="824"/>
      <c r="BL28" s="824"/>
      <c r="BM28" s="824"/>
      <c r="BN28" s="824"/>
      <c r="BO28" s="824"/>
      <c r="BP28" s="824"/>
      <c r="BQ28" s="824"/>
      <c r="BR28" s="824"/>
      <c r="BS28" s="824"/>
      <c r="BT28" s="824"/>
      <c r="BU28" s="338">
        <f>'F1'!DJ119</f>
        <v>469340</v>
      </c>
      <c r="BV28" s="338">
        <f>'F1'!DK119</f>
        <v>570490</v>
      </c>
      <c r="BW28" s="339">
        <f>'F1'!DL119</f>
        <v>575327</v>
      </c>
    </row>
    <row r="29" spans="2:147" ht="14.25" customHeight="1">
      <c r="B29" s="302"/>
      <c r="C29" s="304" t="s">
        <v>151</v>
      </c>
      <c r="D29" s="304"/>
      <c r="E29" s="304"/>
      <c r="F29" s="305"/>
      <c r="G29" s="829" t="s">
        <v>531</v>
      </c>
      <c r="H29" s="830"/>
      <c r="I29" s="830"/>
      <c r="J29" s="830"/>
      <c r="K29" s="830"/>
      <c r="L29" s="830"/>
      <c r="M29" s="830"/>
      <c r="N29" s="830"/>
      <c r="O29" s="830"/>
      <c r="P29" s="830"/>
      <c r="Q29" s="830"/>
      <c r="R29" s="830"/>
      <c r="S29" s="830"/>
      <c r="T29" s="830"/>
      <c r="U29" s="830"/>
      <c r="V29" s="830"/>
      <c r="W29" s="830"/>
      <c r="X29" s="830"/>
      <c r="Y29" s="830"/>
      <c r="Z29" s="830"/>
      <c r="AA29" s="830"/>
      <c r="AB29" s="830"/>
      <c r="AC29" s="830"/>
      <c r="AD29" s="830"/>
      <c r="AE29" s="830"/>
      <c r="AF29" s="830"/>
      <c r="AG29" s="830"/>
      <c r="AH29" s="830"/>
      <c r="AI29" s="830"/>
      <c r="AJ29" s="830"/>
      <c r="AK29" s="830"/>
      <c r="AL29" s="830"/>
      <c r="AM29" s="830"/>
      <c r="AN29" s="830"/>
      <c r="AO29" s="830"/>
      <c r="AP29" s="830"/>
      <c r="AQ29" s="830"/>
      <c r="AR29" s="830"/>
      <c r="AS29" s="830"/>
      <c r="AT29" s="830"/>
      <c r="AU29" s="830"/>
      <c r="AV29" s="830"/>
      <c r="AW29" s="830"/>
      <c r="AX29" s="830"/>
      <c r="AY29" s="830"/>
      <c r="AZ29" s="830"/>
      <c r="BA29" s="830"/>
      <c r="BB29" s="830"/>
      <c r="BC29" s="831"/>
      <c r="BD29" s="824" t="s">
        <v>10</v>
      </c>
      <c r="BE29" s="824"/>
      <c r="BF29" s="824"/>
      <c r="BG29" s="824"/>
      <c r="BH29" s="824"/>
      <c r="BI29" s="824"/>
      <c r="BJ29" s="824"/>
      <c r="BK29" s="824"/>
      <c r="BL29" s="824"/>
      <c r="BM29" s="824"/>
      <c r="BN29" s="824"/>
      <c r="BO29" s="824"/>
      <c r="BP29" s="824"/>
      <c r="BQ29" s="824"/>
      <c r="BR29" s="824"/>
      <c r="BS29" s="824"/>
      <c r="BT29" s="824"/>
      <c r="BU29" s="338">
        <f>'F1'!DJ122</f>
        <v>9585605</v>
      </c>
      <c r="BV29" s="338">
        <f>'F1'!DK122</f>
        <v>9530970</v>
      </c>
      <c r="BW29" s="339">
        <f>'F1'!DL122</f>
        <v>1831100</v>
      </c>
    </row>
    <row r="30" spans="2:147" ht="17.25" customHeight="1">
      <c r="B30" s="302"/>
      <c r="C30" s="304" t="s">
        <v>152</v>
      </c>
      <c r="D30" s="304"/>
      <c r="E30" s="304"/>
      <c r="F30" s="305"/>
      <c r="G30" s="821" t="s">
        <v>532</v>
      </c>
      <c r="H30" s="822"/>
      <c r="I30" s="822"/>
      <c r="J30" s="822"/>
      <c r="K30" s="822"/>
      <c r="L30" s="822"/>
      <c r="M30" s="822"/>
      <c r="N30" s="822"/>
      <c r="O30" s="822"/>
      <c r="P30" s="822"/>
      <c r="Q30" s="822"/>
      <c r="R30" s="822"/>
      <c r="S30" s="822"/>
      <c r="T30" s="822"/>
      <c r="U30" s="822"/>
      <c r="V30" s="822"/>
      <c r="W30" s="822"/>
      <c r="X30" s="822"/>
      <c r="Y30" s="822"/>
      <c r="Z30" s="822"/>
      <c r="AA30" s="822"/>
      <c r="AB30" s="822"/>
      <c r="AC30" s="822"/>
      <c r="AD30" s="822"/>
      <c r="AE30" s="822"/>
      <c r="AF30" s="822"/>
      <c r="AG30" s="822"/>
      <c r="AH30" s="822"/>
      <c r="AI30" s="822"/>
      <c r="AJ30" s="822"/>
      <c r="AK30" s="822"/>
      <c r="AL30" s="822"/>
      <c r="AM30" s="822"/>
      <c r="AN30" s="822"/>
      <c r="AO30" s="822"/>
      <c r="AP30" s="822"/>
      <c r="AQ30" s="822"/>
      <c r="AR30" s="822"/>
      <c r="AS30" s="822"/>
      <c r="AT30" s="822"/>
      <c r="AU30" s="822"/>
      <c r="AV30" s="822"/>
      <c r="AW30" s="822"/>
      <c r="AX30" s="822"/>
      <c r="AY30" s="822"/>
      <c r="AZ30" s="822"/>
      <c r="BA30" s="822"/>
      <c r="BB30" s="822"/>
      <c r="BC30" s="823"/>
      <c r="BD30" s="824" t="s">
        <v>9</v>
      </c>
      <c r="BE30" s="824"/>
      <c r="BF30" s="824"/>
      <c r="BG30" s="824"/>
      <c r="BH30" s="824"/>
      <c r="BI30" s="824"/>
      <c r="BJ30" s="824"/>
      <c r="BK30" s="824"/>
      <c r="BL30" s="824"/>
      <c r="BM30" s="824"/>
      <c r="BN30" s="824"/>
      <c r="BO30" s="824"/>
      <c r="BP30" s="824"/>
      <c r="BQ30" s="824"/>
      <c r="BR30" s="824"/>
      <c r="BS30" s="824"/>
      <c r="BT30" s="824"/>
      <c r="BU30" s="338">
        <f>'F1'!DJ126</f>
        <v>9750706</v>
      </c>
      <c r="BV30" s="338">
        <f>'F1'!DK126</f>
        <v>8669198</v>
      </c>
      <c r="BW30" s="339">
        <f>'F1'!DL126</f>
        <v>10121980</v>
      </c>
    </row>
    <row r="31" spans="2:147" ht="30" customHeight="1">
      <c r="B31" s="302"/>
      <c r="C31" s="304" t="s">
        <v>153</v>
      </c>
      <c r="D31" s="304"/>
      <c r="E31" s="304"/>
      <c r="F31" s="305"/>
      <c r="G31" s="821" t="s">
        <v>533</v>
      </c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822"/>
      <c r="U31" s="822"/>
      <c r="V31" s="822"/>
      <c r="W31" s="822"/>
      <c r="X31" s="822"/>
      <c r="Y31" s="822"/>
      <c r="Z31" s="822"/>
      <c r="AA31" s="822"/>
      <c r="AB31" s="822"/>
      <c r="AC31" s="822"/>
      <c r="AD31" s="822"/>
      <c r="AE31" s="822"/>
      <c r="AF31" s="822"/>
      <c r="AG31" s="822"/>
      <c r="AH31" s="822"/>
      <c r="AI31" s="822"/>
      <c r="AJ31" s="822"/>
      <c r="AK31" s="822"/>
      <c r="AL31" s="822"/>
      <c r="AM31" s="822"/>
      <c r="AN31" s="822"/>
      <c r="AO31" s="822"/>
      <c r="AP31" s="822"/>
      <c r="AQ31" s="822"/>
      <c r="AR31" s="822"/>
      <c r="AS31" s="822"/>
      <c r="AT31" s="822"/>
      <c r="AU31" s="822"/>
      <c r="AV31" s="822"/>
      <c r="AW31" s="822"/>
      <c r="AX31" s="822"/>
      <c r="AY31" s="822"/>
      <c r="AZ31" s="822"/>
      <c r="BA31" s="822"/>
      <c r="BB31" s="822"/>
      <c r="BC31" s="823"/>
      <c r="BD31" s="824" t="s">
        <v>7</v>
      </c>
      <c r="BE31" s="824"/>
      <c r="BF31" s="824"/>
      <c r="BG31" s="824"/>
      <c r="BH31" s="824"/>
      <c r="BI31" s="824"/>
      <c r="BJ31" s="824"/>
      <c r="BK31" s="824"/>
      <c r="BL31" s="824"/>
      <c r="BM31" s="824"/>
      <c r="BN31" s="824"/>
      <c r="BO31" s="824"/>
      <c r="BP31" s="824"/>
      <c r="BQ31" s="824"/>
      <c r="BR31" s="824"/>
      <c r="BS31" s="824"/>
      <c r="BT31" s="824"/>
      <c r="BU31" s="338">
        <f>'F1'!DJ140</f>
        <v>0</v>
      </c>
      <c r="BV31" s="338">
        <f>'F1'!DK140</f>
        <v>0</v>
      </c>
      <c r="BW31" s="339">
        <f>'F1'!DL140</f>
        <v>0</v>
      </c>
    </row>
    <row r="32" spans="2:147" ht="60" customHeight="1">
      <c r="B32" s="302"/>
      <c r="C32" s="304" t="s">
        <v>154</v>
      </c>
      <c r="D32" s="304"/>
      <c r="E32" s="304"/>
      <c r="F32" s="305"/>
      <c r="G32" s="829" t="s">
        <v>534</v>
      </c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  <c r="AI32" s="830"/>
      <c r="AJ32" s="830"/>
      <c r="AK32" s="830"/>
      <c r="AL32" s="830"/>
      <c r="AM32" s="830"/>
      <c r="AN32" s="830"/>
      <c r="AO32" s="830"/>
      <c r="AP32" s="830"/>
      <c r="AQ32" s="830"/>
      <c r="AR32" s="830"/>
      <c r="AS32" s="830"/>
      <c r="AT32" s="830"/>
      <c r="AU32" s="830"/>
      <c r="AV32" s="830"/>
      <c r="AW32" s="830"/>
      <c r="AX32" s="830"/>
      <c r="AY32" s="830"/>
      <c r="AZ32" s="830"/>
      <c r="BA32" s="830"/>
      <c r="BB32" s="830"/>
      <c r="BC32" s="831"/>
      <c r="BD32" s="824"/>
      <c r="BE32" s="824"/>
      <c r="BF32" s="824"/>
      <c r="BG32" s="824"/>
      <c r="BH32" s="824"/>
      <c r="BI32" s="824"/>
      <c r="BJ32" s="824"/>
      <c r="BK32" s="824"/>
      <c r="BL32" s="824"/>
      <c r="BM32" s="824"/>
      <c r="BN32" s="824"/>
      <c r="BO32" s="824"/>
      <c r="BP32" s="824"/>
      <c r="BQ32" s="824"/>
      <c r="BR32" s="824"/>
      <c r="BS32" s="824"/>
      <c r="BT32" s="824"/>
      <c r="BU32" s="338">
        <f>SUM(BU25:BU31)</f>
        <v>56515674</v>
      </c>
      <c r="BV32" s="338">
        <f>SUM(BV25:BV31)</f>
        <v>55160113</v>
      </c>
      <c r="BW32" s="339">
        <f>SUM(BW25:BW31)</f>
        <v>52011712</v>
      </c>
    </row>
    <row r="33" spans="1:111" s="315" customFormat="1" ht="62.25" customHeight="1" thickBot="1">
      <c r="A33" s="312"/>
      <c r="B33" s="12"/>
      <c r="C33" s="313" t="s">
        <v>155</v>
      </c>
      <c r="D33" s="313"/>
      <c r="E33" s="313"/>
      <c r="F33" s="314"/>
      <c r="G33" s="846" t="s">
        <v>535</v>
      </c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7"/>
      <c r="AO33" s="847"/>
      <c r="AP33" s="847"/>
      <c r="AQ33" s="847"/>
      <c r="AR33" s="847"/>
      <c r="AS33" s="847"/>
      <c r="AT33" s="847"/>
      <c r="AU33" s="847"/>
      <c r="AV33" s="847"/>
      <c r="AW33" s="847"/>
      <c r="AX33" s="847"/>
      <c r="AY33" s="847"/>
      <c r="AZ33" s="847"/>
      <c r="BA33" s="847"/>
      <c r="BB33" s="847"/>
      <c r="BC33" s="848"/>
      <c r="BD33" s="849"/>
      <c r="BE33" s="849"/>
      <c r="BF33" s="849"/>
      <c r="BG33" s="849"/>
      <c r="BH33" s="849"/>
      <c r="BI33" s="849"/>
      <c r="BJ33" s="849"/>
      <c r="BK33" s="849"/>
      <c r="BL33" s="849"/>
      <c r="BM33" s="849"/>
      <c r="BN33" s="849"/>
      <c r="BO33" s="849"/>
      <c r="BP33" s="849"/>
      <c r="BQ33" s="849"/>
      <c r="BR33" s="849"/>
      <c r="BS33" s="849"/>
      <c r="BT33" s="849"/>
      <c r="BU33" s="340">
        <f>BU23-BU32</f>
        <v>55870091</v>
      </c>
      <c r="BV33" s="340">
        <f>BV23-BV32</f>
        <v>56231925</v>
      </c>
      <c r="BW33" s="341">
        <f>BW23-BW32</f>
        <v>52976376</v>
      </c>
    </row>
    <row r="34" spans="1:111" ht="15.75" customHeight="1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</row>
    <row r="35" spans="1:111" s="318" customFormat="1" ht="12.75" customHeight="1">
      <c r="A35" s="31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</row>
    <row r="36" spans="1:111" s="324" customFormat="1" ht="12.75" customHeight="1">
      <c r="A36" s="319"/>
      <c r="B36" s="318"/>
      <c r="C36" s="320"/>
      <c r="D36" s="317" t="s">
        <v>290</v>
      </c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  <c r="R36" s="318"/>
      <c r="S36" s="318"/>
      <c r="T36" s="318"/>
      <c r="U36" s="318"/>
      <c r="V36" s="321"/>
      <c r="W36" s="321"/>
      <c r="X36" s="321"/>
      <c r="Y36" s="321"/>
      <c r="Z36" s="321"/>
      <c r="AA36" s="321"/>
      <c r="AB36" s="321"/>
      <c r="AC36" s="321"/>
      <c r="AD36" s="318"/>
      <c r="AE36" s="318"/>
      <c r="AF36" s="318"/>
      <c r="AG36" s="841" t="s">
        <v>287</v>
      </c>
      <c r="AH36" s="841"/>
      <c r="AI36" s="841"/>
      <c r="AJ36" s="841"/>
      <c r="AK36" s="841"/>
      <c r="AL36" s="841"/>
      <c r="AM36" s="841"/>
      <c r="AN36" s="841"/>
      <c r="AO36" s="841"/>
      <c r="AP36" s="841"/>
      <c r="AQ36" s="841"/>
      <c r="AR36" s="841"/>
      <c r="AS36" s="841"/>
      <c r="AT36" s="841"/>
      <c r="AU36" s="841"/>
      <c r="AV36" s="841"/>
      <c r="AW36" s="841"/>
      <c r="AX36" s="841"/>
      <c r="AY36" s="322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17" t="s">
        <v>292</v>
      </c>
      <c r="BM36" s="317"/>
      <c r="BN36" s="317"/>
      <c r="BO36" s="317"/>
      <c r="BP36" s="317"/>
      <c r="BQ36" s="317"/>
      <c r="BR36" s="317"/>
      <c r="BS36" s="317"/>
      <c r="BT36" s="317"/>
      <c r="BU36" s="317"/>
      <c r="BV36" s="405"/>
      <c r="BW36" s="321" t="s">
        <v>288</v>
      </c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7"/>
      <c r="DD36" s="317"/>
      <c r="DE36" s="317"/>
      <c r="DF36" s="317"/>
    </row>
    <row r="37" spans="1:111" s="328" customFormat="1" ht="12">
      <c r="A37" s="325"/>
      <c r="B37" s="324"/>
      <c r="C37" s="320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850" t="s">
        <v>289</v>
      </c>
      <c r="W37" s="850"/>
      <c r="X37" s="850"/>
      <c r="Y37" s="850"/>
      <c r="Z37" s="850"/>
      <c r="AA37" s="850"/>
      <c r="AB37" s="850"/>
      <c r="AC37" s="850"/>
      <c r="AD37" s="324"/>
      <c r="AE37" s="324"/>
      <c r="AF37" s="324"/>
      <c r="AG37" s="850" t="s">
        <v>294</v>
      </c>
      <c r="AH37" s="850"/>
      <c r="AI37" s="850"/>
      <c r="AJ37" s="850"/>
      <c r="AK37" s="850"/>
      <c r="AL37" s="850"/>
      <c r="AM37" s="850"/>
      <c r="AN37" s="850"/>
      <c r="AO37" s="850"/>
      <c r="AP37" s="850"/>
      <c r="AQ37" s="850"/>
      <c r="AR37" s="850"/>
      <c r="AS37" s="850"/>
      <c r="AT37" s="850"/>
      <c r="AU37" s="850"/>
      <c r="AV37" s="850"/>
      <c r="AW37" s="850"/>
      <c r="AX37" s="850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7"/>
    </row>
    <row r="38" spans="1:111" s="317" customFormat="1" ht="12.75" customHeight="1">
      <c r="A38" s="329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0"/>
      <c r="BY38" s="320"/>
      <c r="BZ38" s="320"/>
      <c r="CA38" s="320"/>
      <c r="CB38" s="320"/>
      <c r="CC38" s="320"/>
      <c r="CD38" s="320"/>
      <c r="CE38" s="320"/>
    </row>
    <row r="39" spans="1:111" s="320" customFormat="1" ht="12" customHeight="1">
      <c r="A39" s="330"/>
      <c r="B39" s="331"/>
      <c r="D39" s="331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</row>
    <row r="40" spans="1:111">
      <c r="B40" s="318"/>
      <c r="C40" s="320"/>
      <c r="D40" s="331" t="s">
        <v>0</v>
      </c>
      <c r="E40" s="841">
        <v>28</v>
      </c>
      <c r="F40" s="841"/>
      <c r="G40" s="318" t="s">
        <v>1</v>
      </c>
      <c r="H40" s="317"/>
      <c r="I40" s="317"/>
      <c r="J40" s="317"/>
      <c r="K40" s="841" t="s">
        <v>291</v>
      </c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317"/>
      <c r="W40" s="317"/>
      <c r="X40" s="842" t="s">
        <v>2</v>
      </c>
      <c r="Y40" s="842"/>
      <c r="Z40" s="842"/>
      <c r="AA40" s="842"/>
      <c r="AB40" s="843" t="s">
        <v>125</v>
      </c>
      <c r="AC40" s="843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</row>
    <row r="42" spans="1:111" ht="17.25" customHeight="1"/>
    <row r="43" spans="1:111" ht="14.25">
      <c r="G43" s="332" t="s">
        <v>156</v>
      </c>
      <c r="H43" s="333"/>
      <c r="I43" s="446" t="s">
        <v>510</v>
      </c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</row>
    <row r="44" spans="1:111" ht="14.25">
      <c r="G44" s="334" t="s">
        <v>157</v>
      </c>
      <c r="H44" s="334"/>
      <c r="I44" s="446" t="s">
        <v>511</v>
      </c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</row>
    <row r="45" spans="1:111" ht="14.25">
      <c r="G45" s="334" t="s">
        <v>158</v>
      </c>
      <c r="H45" s="334"/>
      <c r="I45" s="446" t="s">
        <v>512</v>
      </c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</row>
    <row r="46" spans="1:111" ht="26.25" customHeight="1">
      <c r="G46" s="334" t="s">
        <v>159</v>
      </c>
      <c r="H46" s="334"/>
      <c r="I46" s="446" t="s">
        <v>513</v>
      </c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</row>
    <row r="47" spans="1:111" ht="29.25" customHeight="1">
      <c r="E47" s="335"/>
      <c r="F47" s="335"/>
      <c r="G47" s="334" t="s">
        <v>160</v>
      </c>
      <c r="H47" s="334"/>
      <c r="I47" s="851" t="s">
        <v>514</v>
      </c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51"/>
      <c r="AC47" s="851"/>
      <c r="AD47" s="851"/>
      <c r="AE47" s="851"/>
      <c r="AF47" s="851"/>
      <c r="AG47" s="851"/>
      <c r="AH47" s="851"/>
      <c r="AI47" s="851"/>
      <c r="AJ47" s="851"/>
      <c r="AK47" s="851"/>
      <c r="AL47" s="851"/>
      <c r="AM47" s="851"/>
      <c r="AN47" s="851"/>
      <c r="AO47" s="851"/>
      <c r="AP47" s="851"/>
      <c r="AQ47" s="851"/>
      <c r="AR47" s="851"/>
      <c r="AS47" s="851"/>
      <c r="AT47" s="851"/>
      <c r="AU47" s="851"/>
      <c r="AV47" s="851"/>
      <c r="AW47" s="851"/>
      <c r="AX47" s="851"/>
      <c r="AY47" s="851"/>
      <c r="AZ47" s="851"/>
      <c r="BA47" s="851"/>
      <c r="BB47" s="851"/>
      <c r="BC47" s="851"/>
      <c r="BD47" s="851"/>
      <c r="BE47" s="851"/>
      <c r="BF47" s="851"/>
      <c r="BG47" s="851"/>
      <c r="BH47" s="851"/>
      <c r="BI47" s="851"/>
      <c r="BJ47" s="851"/>
      <c r="BK47" s="851"/>
      <c r="BL47" s="851"/>
      <c r="BM47" s="851"/>
      <c r="BN47" s="851"/>
      <c r="BO47" s="851"/>
      <c r="BP47" s="851"/>
      <c r="BQ47" s="851"/>
      <c r="BR47" s="851"/>
      <c r="BS47" s="851"/>
      <c r="BT47" s="851"/>
      <c r="BU47" s="851"/>
      <c r="BV47" s="851"/>
      <c r="BW47" s="851"/>
    </row>
    <row r="48" spans="1:111" ht="14.25" customHeight="1">
      <c r="E48" s="335"/>
      <c r="F48" s="335"/>
      <c r="G48" s="844" t="s">
        <v>161</v>
      </c>
      <c r="H48" s="844"/>
      <c r="I48" s="845" t="s">
        <v>515</v>
      </c>
      <c r="J48" s="845"/>
      <c r="K48" s="845"/>
      <c r="L48" s="845"/>
      <c r="M48" s="845"/>
      <c r="N48" s="845"/>
      <c r="O48" s="845"/>
      <c r="P48" s="845"/>
      <c r="Q48" s="845"/>
      <c r="R48" s="845"/>
      <c r="S48" s="845"/>
      <c r="T48" s="845"/>
      <c r="U48" s="845"/>
      <c r="V48" s="845"/>
      <c r="W48" s="845"/>
      <c r="X48" s="845"/>
      <c r="Y48" s="845"/>
      <c r="Z48" s="845"/>
      <c r="AA48" s="845"/>
      <c r="AB48" s="845"/>
      <c r="AC48" s="845"/>
      <c r="AD48" s="845"/>
      <c r="AE48" s="845"/>
      <c r="AF48" s="845"/>
      <c r="AG48" s="845"/>
      <c r="AH48" s="845"/>
      <c r="AI48" s="845"/>
      <c r="AJ48" s="845"/>
      <c r="AK48" s="845"/>
      <c r="AL48" s="845"/>
      <c r="AM48" s="845"/>
      <c r="AN48" s="845"/>
      <c r="AO48" s="845"/>
      <c r="AP48" s="845"/>
      <c r="AQ48" s="845"/>
      <c r="AR48" s="845"/>
      <c r="AS48" s="845"/>
      <c r="AT48" s="845"/>
      <c r="AU48" s="845"/>
      <c r="AV48" s="845"/>
      <c r="AW48" s="845"/>
      <c r="AX48" s="845"/>
      <c r="AY48" s="845"/>
      <c r="AZ48" s="845"/>
      <c r="BA48" s="845"/>
      <c r="BB48" s="845"/>
      <c r="BC48" s="845"/>
      <c r="BD48" s="845"/>
      <c r="BE48" s="845"/>
      <c r="BF48" s="845"/>
      <c r="BG48" s="845"/>
      <c r="BH48" s="845"/>
      <c r="BI48" s="845"/>
      <c r="BJ48" s="845"/>
      <c r="BK48" s="845"/>
      <c r="BL48" s="845"/>
      <c r="BM48" s="845"/>
      <c r="BN48" s="845"/>
      <c r="BO48" s="845"/>
      <c r="BP48" s="845"/>
      <c r="BQ48" s="845"/>
      <c r="BR48" s="845"/>
      <c r="BS48" s="845"/>
      <c r="BT48" s="845"/>
      <c r="BU48" s="845"/>
      <c r="BV48" s="845"/>
      <c r="BW48" s="845"/>
    </row>
    <row r="49" spans="5:75" ht="14.25" customHeight="1">
      <c r="E49" s="335"/>
      <c r="F49" s="335"/>
      <c r="G49" s="844" t="s">
        <v>162</v>
      </c>
      <c r="H49" s="844"/>
      <c r="I49" s="845" t="s">
        <v>516</v>
      </c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45"/>
      <c r="AA49" s="845"/>
      <c r="AB49" s="845"/>
      <c r="AC49" s="845"/>
      <c r="AD49" s="845"/>
      <c r="AE49" s="845"/>
      <c r="AF49" s="845"/>
      <c r="AG49" s="845"/>
      <c r="AH49" s="845"/>
      <c r="AI49" s="845"/>
      <c r="AJ49" s="845"/>
      <c r="AK49" s="845"/>
      <c r="AL49" s="845"/>
      <c r="AM49" s="845"/>
      <c r="AN49" s="845"/>
      <c r="AO49" s="845"/>
      <c r="AP49" s="845"/>
      <c r="AQ49" s="845"/>
      <c r="AR49" s="845"/>
      <c r="AS49" s="845"/>
      <c r="AT49" s="845"/>
      <c r="AU49" s="845"/>
      <c r="AV49" s="845"/>
      <c r="AW49" s="845"/>
      <c r="AX49" s="845"/>
      <c r="AY49" s="845"/>
      <c r="AZ49" s="845"/>
      <c r="BA49" s="845"/>
      <c r="BB49" s="845"/>
      <c r="BC49" s="845"/>
      <c r="BD49" s="845"/>
      <c r="BE49" s="845"/>
      <c r="BF49" s="845"/>
      <c r="BG49" s="845"/>
      <c r="BH49" s="845"/>
      <c r="BI49" s="845"/>
      <c r="BJ49" s="845"/>
      <c r="BK49" s="845"/>
      <c r="BL49" s="845"/>
      <c r="BM49" s="845"/>
      <c r="BN49" s="845"/>
      <c r="BO49" s="845"/>
      <c r="BP49" s="845"/>
      <c r="BQ49" s="845"/>
      <c r="BR49" s="845"/>
      <c r="BS49" s="845"/>
      <c r="BT49" s="845"/>
      <c r="BU49" s="845"/>
      <c r="BV49" s="845"/>
      <c r="BW49" s="845"/>
    </row>
    <row r="50" spans="5:75" ht="14.25">
      <c r="E50" s="335"/>
      <c r="F50" s="335"/>
      <c r="G50" s="844" t="s">
        <v>163</v>
      </c>
      <c r="H50" s="844"/>
      <c r="I50" s="845" t="s">
        <v>517</v>
      </c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845"/>
      <c r="W50" s="845"/>
      <c r="X50" s="845"/>
      <c r="Y50" s="845"/>
      <c r="Z50" s="845"/>
      <c r="AA50" s="845"/>
      <c r="AB50" s="845"/>
      <c r="AC50" s="845"/>
      <c r="AD50" s="845"/>
      <c r="AE50" s="845"/>
      <c r="AF50" s="845"/>
      <c r="AG50" s="845"/>
      <c r="AH50" s="845"/>
      <c r="AI50" s="845"/>
      <c r="AJ50" s="845"/>
      <c r="AK50" s="845"/>
      <c r="AL50" s="845"/>
      <c r="AM50" s="845"/>
      <c r="AN50" s="845"/>
      <c r="AO50" s="845"/>
      <c r="AP50" s="845"/>
      <c r="AQ50" s="845"/>
      <c r="AR50" s="845"/>
      <c r="AS50" s="845"/>
      <c r="AT50" s="845"/>
      <c r="AU50" s="845"/>
      <c r="AV50" s="845"/>
      <c r="AW50" s="845"/>
      <c r="AX50" s="845"/>
      <c r="AY50" s="845"/>
      <c r="AZ50" s="845"/>
      <c r="BA50" s="845"/>
      <c r="BB50" s="845"/>
      <c r="BC50" s="845"/>
      <c r="BD50" s="845"/>
      <c r="BE50" s="845"/>
      <c r="BF50" s="845"/>
      <c r="BG50" s="845"/>
      <c r="BH50" s="845"/>
      <c r="BI50" s="845"/>
      <c r="BJ50" s="845"/>
      <c r="BK50" s="845"/>
      <c r="BL50" s="845"/>
      <c r="BM50" s="845"/>
      <c r="BN50" s="845"/>
      <c r="BO50" s="845"/>
      <c r="BP50" s="845"/>
      <c r="BQ50" s="845"/>
      <c r="BR50" s="845"/>
      <c r="BS50" s="845"/>
      <c r="BT50" s="845"/>
      <c r="BU50" s="845"/>
      <c r="BV50" s="845"/>
      <c r="BW50" s="845"/>
    </row>
  </sheetData>
  <sheetProtection formatCells="0" formatColumns="0" autoFilter="0"/>
  <mergeCells count="71"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  <mergeCell ref="E40:F40"/>
    <mergeCell ref="K40:U40"/>
    <mergeCell ref="X40:AA40"/>
    <mergeCell ref="AB40:AC40"/>
    <mergeCell ref="AG36:AX36"/>
    <mergeCell ref="G30:BC30"/>
    <mergeCell ref="BD30:BT30"/>
    <mergeCell ref="G31:BC31"/>
    <mergeCell ref="BD31:BT31"/>
    <mergeCell ref="G32:BC32"/>
    <mergeCell ref="BD32:BT32"/>
    <mergeCell ref="G27:BC27"/>
    <mergeCell ref="BD27:BT27"/>
    <mergeCell ref="G28:BC28"/>
    <mergeCell ref="BD28:BT28"/>
    <mergeCell ref="G29:BC29"/>
    <mergeCell ref="BD29:BT29"/>
    <mergeCell ref="G24:BC24"/>
    <mergeCell ref="BD24:BT24"/>
    <mergeCell ref="G25:BC25"/>
    <mergeCell ref="BD25:BT25"/>
    <mergeCell ref="G26:BC26"/>
    <mergeCell ref="BD26:BT26"/>
    <mergeCell ref="G21:BC21"/>
    <mergeCell ref="BD21:BT21"/>
    <mergeCell ref="G22:BC22"/>
    <mergeCell ref="BD22:BT22"/>
    <mergeCell ref="G23:BC23"/>
    <mergeCell ref="BD23:BT23"/>
    <mergeCell ref="G18:BC18"/>
    <mergeCell ref="BD18:BT18"/>
    <mergeCell ref="G19:BC19"/>
    <mergeCell ref="BD19:BT19"/>
    <mergeCell ref="G20:BC20"/>
    <mergeCell ref="BD20:BT20"/>
    <mergeCell ref="G15:BC15"/>
    <mergeCell ref="BD15:BT15"/>
    <mergeCell ref="G16:BC16"/>
    <mergeCell ref="BD16:BT16"/>
    <mergeCell ref="G17:BC17"/>
    <mergeCell ref="BD17:BT17"/>
    <mergeCell ref="C12:D12"/>
    <mergeCell ref="G12:BC12"/>
    <mergeCell ref="BD12:BT12"/>
    <mergeCell ref="G13:BC13"/>
    <mergeCell ref="BD13:BT13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B3:BW3"/>
    <mergeCell ref="B4:BW4"/>
    <mergeCell ref="B7:BC7"/>
    <mergeCell ref="BD7:BT7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32" zoomScaleNormal="100" zoomScaleSheetLayoutView="100" workbookViewId="0">
      <selection activeCell="AC42" sqref="AC42"/>
    </sheetView>
  </sheetViews>
  <sheetFormatPr defaultColWidth="9.140625" defaultRowHeight="12.75"/>
  <cols>
    <col min="1" max="1" width="8.42578125" style="123" hidden="1" customWidth="1"/>
    <col min="2" max="22" width="2.5703125" style="123" customWidth="1"/>
    <col min="23" max="23" width="3.7109375" style="123" customWidth="1"/>
    <col min="24" max="27" width="1.7109375" style="123" customWidth="1"/>
    <col min="28" max="28" width="20.5703125" style="123" customWidth="1"/>
    <col min="29" max="29" width="19.5703125" style="123" customWidth="1"/>
    <col min="30" max="30" width="2.140625" style="123" customWidth="1"/>
    <col min="31" max="31" width="16.42578125" style="123" hidden="1" customWidth="1"/>
    <col min="32" max="16384" width="9.140625" style="123"/>
  </cols>
  <sheetData>
    <row r="1" spans="1:3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31" ht="15">
      <c r="B2" s="929" t="s">
        <v>422</v>
      </c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</row>
    <row r="3" spans="1:31" ht="13.5" thickBot="1"/>
    <row r="4" spans="1:31" ht="12.75" customHeight="1">
      <c r="B4" s="681" t="s">
        <v>349</v>
      </c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930" t="s">
        <v>508</v>
      </c>
      <c r="AC4" s="932" t="s">
        <v>509</v>
      </c>
    </row>
    <row r="5" spans="1:31">
      <c r="B5" s="690" t="s">
        <v>350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 t="s">
        <v>302</v>
      </c>
      <c r="Y5" s="663"/>
      <c r="Z5" s="663"/>
      <c r="AA5" s="663"/>
      <c r="AB5" s="931"/>
      <c r="AC5" s="933"/>
    </row>
    <row r="6" spans="1:31" s="191" customFormat="1" ht="12" thickBot="1">
      <c r="B6" s="919">
        <v>1</v>
      </c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>
        <v>2</v>
      </c>
      <c r="Y6" s="920"/>
      <c r="Z6" s="920"/>
      <c r="AA6" s="920"/>
      <c r="AB6" s="192"/>
      <c r="AC6" s="193"/>
    </row>
    <row r="7" spans="1:31" ht="13.5" thickBot="1">
      <c r="B7" s="934" t="s">
        <v>423</v>
      </c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6"/>
      <c r="X7" s="902">
        <v>8000</v>
      </c>
      <c r="Y7" s="903"/>
      <c r="Z7" s="903"/>
      <c r="AA7" s="903"/>
      <c r="AB7" s="194">
        <f>SUM(AB9:AB41)</f>
        <v>2823078</v>
      </c>
      <c r="AC7" s="195">
        <f>SUM(AC9:AC41)</f>
        <v>862926</v>
      </c>
      <c r="AD7" s="234">
        <f>AB7-'F2'!BT47</f>
        <v>0</v>
      </c>
      <c r="AE7" s="234">
        <f>AC7-'F2'!BU47</f>
        <v>0</v>
      </c>
    </row>
    <row r="8" spans="1:31" ht="13.5" thickBot="1">
      <c r="A8" s="123" t="s">
        <v>105</v>
      </c>
      <c r="B8" s="921" t="s">
        <v>364</v>
      </c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923"/>
      <c r="X8" s="924"/>
      <c r="Y8" s="925"/>
      <c r="Z8" s="925"/>
      <c r="AA8" s="926"/>
      <c r="AB8" s="194"/>
      <c r="AC8" s="195"/>
    </row>
    <row r="9" spans="1:31" ht="13.5" thickBot="1">
      <c r="B9" s="866" t="s">
        <v>424</v>
      </c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  <c r="N9" s="886"/>
      <c r="O9" s="886"/>
      <c r="P9" s="886"/>
      <c r="Q9" s="886"/>
      <c r="R9" s="886"/>
      <c r="S9" s="886"/>
      <c r="T9" s="886"/>
      <c r="U9" s="886"/>
      <c r="V9" s="886"/>
      <c r="W9" s="887"/>
      <c r="X9" s="732">
        <v>8001</v>
      </c>
      <c r="Y9" s="937"/>
      <c r="Z9" s="937"/>
      <c r="AA9" s="938"/>
      <c r="AB9" s="194">
        <v>1079</v>
      </c>
      <c r="AC9" s="195">
        <v>1988</v>
      </c>
    </row>
    <row r="10" spans="1:31" ht="13.5" thickBot="1">
      <c r="B10" s="866" t="s">
        <v>425</v>
      </c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7"/>
      <c r="X10" s="732">
        <v>8002</v>
      </c>
      <c r="Y10" s="855"/>
      <c r="Z10" s="855"/>
      <c r="AA10" s="856"/>
      <c r="AB10" s="194">
        <v>0</v>
      </c>
      <c r="AC10" s="195">
        <v>0</v>
      </c>
    </row>
    <row r="11" spans="1:31" ht="13.5" thickBot="1">
      <c r="B11" s="866" t="s">
        <v>426</v>
      </c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  <c r="V11" s="886"/>
      <c r="W11" s="887"/>
      <c r="X11" s="732">
        <v>8003</v>
      </c>
      <c r="Y11" s="855"/>
      <c r="Z11" s="855"/>
      <c r="AA11" s="856"/>
      <c r="AB11" s="194">
        <v>59707</v>
      </c>
      <c r="AC11" s="195">
        <v>8040</v>
      </c>
    </row>
    <row r="12" spans="1:31" ht="13.5" customHeight="1" thickBot="1">
      <c r="B12" s="852" t="s">
        <v>427</v>
      </c>
      <c r="C12" s="927"/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8"/>
      <c r="X12" s="732">
        <v>8004</v>
      </c>
      <c r="Y12" s="855"/>
      <c r="Z12" s="855"/>
      <c r="AA12" s="856"/>
      <c r="AB12" s="194">
        <v>0</v>
      </c>
      <c r="AC12" s="195">
        <v>0</v>
      </c>
    </row>
    <row r="13" spans="1:31" ht="13.5" thickBot="1">
      <c r="B13" s="866" t="s">
        <v>428</v>
      </c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7"/>
      <c r="X13" s="732">
        <v>8005</v>
      </c>
      <c r="Y13" s="855"/>
      <c r="Z13" s="855"/>
      <c r="AA13" s="856"/>
      <c r="AB13" s="194">
        <v>0</v>
      </c>
      <c r="AC13" s="195">
        <v>0</v>
      </c>
    </row>
    <row r="14" spans="1:31" ht="13.5" thickBot="1">
      <c r="B14" s="866" t="s">
        <v>429</v>
      </c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86"/>
      <c r="U14" s="886"/>
      <c r="V14" s="886"/>
      <c r="W14" s="887"/>
      <c r="X14" s="732">
        <v>8006</v>
      </c>
      <c r="Y14" s="855"/>
      <c r="Z14" s="855"/>
      <c r="AA14" s="856"/>
      <c r="AB14" s="194">
        <v>0</v>
      </c>
      <c r="AC14" s="195">
        <v>79</v>
      </c>
    </row>
    <row r="15" spans="1:31" ht="13.5" thickBot="1">
      <c r="B15" s="866" t="s">
        <v>430</v>
      </c>
      <c r="C15" s="886"/>
      <c r="D15" s="886"/>
      <c r="E15" s="886"/>
      <c r="F15" s="886"/>
      <c r="G15" s="886"/>
      <c r="H15" s="886"/>
      <c r="I15" s="886"/>
      <c r="J15" s="886"/>
      <c r="K15" s="886"/>
      <c r="L15" s="886"/>
      <c r="M15" s="886"/>
      <c r="N15" s="886"/>
      <c r="O15" s="886"/>
      <c r="P15" s="886"/>
      <c r="Q15" s="886"/>
      <c r="R15" s="886"/>
      <c r="S15" s="886"/>
      <c r="T15" s="886"/>
      <c r="U15" s="886"/>
      <c r="V15" s="886"/>
      <c r="W15" s="887"/>
      <c r="X15" s="732">
        <v>8007</v>
      </c>
      <c r="Y15" s="855"/>
      <c r="Z15" s="855"/>
      <c r="AA15" s="856"/>
      <c r="AB15" s="194">
        <v>0</v>
      </c>
      <c r="AC15" s="195">
        <v>1458</v>
      </c>
    </row>
    <row r="16" spans="1:31" ht="13.5" thickBot="1">
      <c r="B16" s="866" t="s">
        <v>431</v>
      </c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7"/>
      <c r="X16" s="732">
        <v>8008</v>
      </c>
      <c r="Y16" s="855"/>
      <c r="Z16" s="855"/>
      <c r="AA16" s="856"/>
      <c r="AB16" s="194">
        <v>0</v>
      </c>
      <c r="AC16" s="195">
        <v>0</v>
      </c>
    </row>
    <row r="17" spans="2:29" ht="13.5" thickBot="1">
      <c r="B17" s="866" t="s">
        <v>432</v>
      </c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7"/>
      <c r="X17" s="732">
        <v>8009</v>
      </c>
      <c r="Y17" s="855"/>
      <c r="Z17" s="855"/>
      <c r="AA17" s="856"/>
      <c r="AB17" s="194">
        <v>257946</v>
      </c>
      <c r="AC17" s="195">
        <v>0</v>
      </c>
    </row>
    <row r="18" spans="2:29" ht="13.5" thickBot="1">
      <c r="B18" s="866" t="s">
        <v>433</v>
      </c>
      <c r="C18" s="886"/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7"/>
      <c r="X18" s="732">
        <v>8010</v>
      </c>
      <c r="Y18" s="855"/>
      <c r="Z18" s="855"/>
      <c r="AA18" s="856"/>
      <c r="AB18" s="194">
        <v>100374</v>
      </c>
      <c r="AC18" s="195">
        <v>114667</v>
      </c>
    </row>
    <row r="19" spans="2:29" ht="13.5" thickBot="1">
      <c r="B19" s="866" t="s">
        <v>434</v>
      </c>
      <c r="C19" s="886"/>
      <c r="D19" s="886"/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6"/>
      <c r="P19" s="886"/>
      <c r="Q19" s="886"/>
      <c r="R19" s="886"/>
      <c r="S19" s="886"/>
      <c r="T19" s="886"/>
      <c r="U19" s="886"/>
      <c r="V19" s="886"/>
      <c r="W19" s="887"/>
      <c r="X19" s="732">
        <v>8011</v>
      </c>
      <c r="Y19" s="855"/>
      <c r="Z19" s="855"/>
      <c r="AA19" s="856"/>
      <c r="AB19" s="194">
        <v>63110</v>
      </c>
      <c r="AC19" s="195">
        <v>4001</v>
      </c>
    </row>
    <row r="20" spans="2:29" ht="13.5" thickBot="1">
      <c r="B20" s="881" t="s">
        <v>435</v>
      </c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3"/>
      <c r="X20" s="732">
        <v>8012</v>
      </c>
      <c r="Y20" s="855"/>
      <c r="Z20" s="855"/>
      <c r="AA20" s="856"/>
      <c r="AB20" s="194">
        <v>285</v>
      </c>
      <c r="AC20" s="195">
        <v>1468</v>
      </c>
    </row>
    <row r="21" spans="2:29" ht="28.5" customHeight="1" thickBot="1">
      <c r="B21" s="852" t="s">
        <v>436</v>
      </c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885"/>
      <c r="X21" s="738">
        <v>8013</v>
      </c>
      <c r="Y21" s="907"/>
      <c r="Z21" s="907"/>
      <c r="AA21" s="908"/>
      <c r="AB21" s="194">
        <v>143978</v>
      </c>
      <c r="AC21" s="195">
        <v>62884</v>
      </c>
    </row>
    <row r="22" spans="2:29" ht="25.5" customHeight="1" thickBot="1">
      <c r="B22" s="872" t="s">
        <v>437</v>
      </c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1"/>
      <c r="X22" s="732">
        <v>8014</v>
      </c>
      <c r="Y22" s="855"/>
      <c r="Z22" s="855"/>
      <c r="AA22" s="856"/>
      <c r="AB22" s="194">
        <v>2527</v>
      </c>
      <c r="AC22" s="195">
        <v>13885</v>
      </c>
    </row>
    <row r="23" spans="2:29" ht="13.5" thickBot="1">
      <c r="B23" s="866" t="s">
        <v>438</v>
      </c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8"/>
      <c r="X23" s="732">
        <v>8015</v>
      </c>
      <c r="Y23" s="855"/>
      <c r="Z23" s="855"/>
      <c r="AA23" s="856"/>
      <c r="AB23" s="194">
        <v>0</v>
      </c>
      <c r="AC23" s="195">
        <v>0</v>
      </c>
    </row>
    <row r="24" spans="2:29" ht="13.5" thickBot="1">
      <c r="B24" s="866" t="s">
        <v>439</v>
      </c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8"/>
      <c r="X24" s="732">
        <v>8016</v>
      </c>
      <c r="Y24" s="855"/>
      <c r="Z24" s="855"/>
      <c r="AA24" s="856"/>
      <c r="AB24" s="194">
        <v>296</v>
      </c>
      <c r="AC24" s="195">
        <v>99296</v>
      </c>
    </row>
    <row r="25" spans="2:29" ht="13.5" thickBot="1">
      <c r="B25" s="881" t="s">
        <v>440</v>
      </c>
      <c r="C25" s="882"/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3"/>
      <c r="X25" s="732">
        <v>8017</v>
      </c>
      <c r="Y25" s="855"/>
      <c r="Z25" s="855"/>
      <c r="AA25" s="856"/>
      <c r="AB25" s="194">
        <v>0</v>
      </c>
      <c r="AC25" s="195">
        <v>0</v>
      </c>
    </row>
    <row r="26" spans="2:29" ht="26.25" customHeight="1" thickBot="1">
      <c r="B26" s="852" t="s">
        <v>441</v>
      </c>
      <c r="C26" s="927"/>
      <c r="D26" s="927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8"/>
      <c r="X26" s="738">
        <v>8018</v>
      </c>
      <c r="Y26" s="907"/>
      <c r="Z26" s="907"/>
      <c r="AA26" s="908"/>
      <c r="AB26" s="194">
        <v>0</v>
      </c>
      <c r="AC26" s="195">
        <v>2954</v>
      </c>
    </row>
    <row r="27" spans="2:29" ht="37.5" customHeight="1" thickBot="1">
      <c r="B27" s="852" t="s">
        <v>442</v>
      </c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5"/>
      <c r="X27" s="738">
        <v>8019</v>
      </c>
      <c r="Y27" s="907"/>
      <c r="Z27" s="907"/>
      <c r="AA27" s="908"/>
      <c r="AB27" s="194">
        <v>25615</v>
      </c>
      <c r="AC27" s="195">
        <v>26762</v>
      </c>
    </row>
    <row r="28" spans="2:29" ht="24.75" customHeight="1" thickBot="1">
      <c r="B28" s="913" t="s">
        <v>443</v>
      </c>
      <c r="C28" s="914"/>
      <c r="D28" s="914"/>
      <c r="E28" s="914"/>
      <c r="F28" s="914"/>
      <c r="G28" s="914"/>
      <c r="H28" s="914"/>
      <c r="I28" s="914"/>
      <c r="J28" s="914"/>
      <c r="K28" s="914"/>
      <c r="L28" s="914"/>
      <c r="M28" s="914"/>
      <c r="N28" s="914"/>
      <c r="O28" s="914"/>
      <c r="P28" s="914"/>
      <c r="Q28" s="914"/>
      <c r="R28" s="914"/>
      <c r="S28" s="914"/>
      <c r="T28" s="914"/>
      <c r="U28" s="914"/>
      <c r="V28" s="914"/>
      <c r="W28" s="915"/>
      <c r="X28" s="738">
        <v>8020</v>
      </c>
      <c r="Y28" s="907"/>
      <c r="Z28" s="907"/>
      <c r="AA28" s="908"/>
      <c r="AB28" s="194">
        <v>63830</v>
      </c>
      <c r="AC28" s="195">
        <v>32361</v>
      </c>
    </row>
    <row r="29" spans="2:29" ht="26.25" customHeight="1" thickBot="1">
      <c r="B29" s="852" t="s">
        <v>444</v>
      </c>
      <c r="C29" s="909"/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09"/>
      <c r="Q29" s="909"/>
      <c r="R29" s="909"/>
      <c r="S29" s="909"/>
      <c r="T29" s="909"/>
      <c r="U29" s="909"/>
      <c r="V29" s="909"/>
      <c r="W29" s="910"/>
      <c r="X29" s="738">
        <v>8021</v>
      </c>
      <c r="Y29" s="911"/>
      <c r="Z29" s="911"/>
      <c r="AA29" s="912"/>
      <c r="AB29" s="194">
        <v>353821</v>
      </c>
      <c r="AC29" s="195">
        <v>379673</v>
      </c>
    </row>
    <row r="30" spans="2:29" ht="25.5" customHeight="1" thickBot="1">
      <c r="B30" s="916" t="s">
        <v>445</v>
      </c>
      <c r="C30" s="917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917"/>
      <c r="R30" s="917"/>
      <c r="S30" s="917"/>
      <c r="T30" s="917"/>
      <c r="U30" s="917"/>
      <c r="V30" s="917"/>
      <c r="W30" s="918"/>
      <c r="X30" s="732">
        <v>8022</v>
      </c>
      <c r="Y30" s="855"/>
      <c r="Z30" s="855"/>
      <c r="AA30" s="856"/>
      <c r="AB30" s="194">
        <v>187119</v>
      </c>
      <c r="AC30" s="195">
        <v>39194</v>
      </c>
    </row>
    <row r="31" spans="2:29" ht="30" customHeight="1" thickBot="1">
      <c r="B31" s="852" t="s">
        <v>446</v>
      </c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  <c r="U31" s="853"/>
      <c r="V31" s="853"/>
      <c r="W31" s="854"/>
      <c r="X31" s="738">
        <v>8023</v>
      </c>
      <c r="Y31" s="907"/>
      <c r="Z31" s="907"/>
      <c r="AA31" s="908"/>
      <c r="AB31" s="194">
        <v>3427</v>
      </c>
      <c r="AC31" s="195">
        <v>2966</v>
      </c>
    </row>
    <row r="32" spans="2:29" ht="13.5" thickBot="1">
      <c r="B32" s="866" t="s">
        <v>447</v>
      </c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80"/>
      <c r="X32" s="732">
        <v>8024</v>
      </c>
      <c r="Y32" s="855"/>
      <c r="Z32" s="855"/>
      <c r="AA32" s="856"/>
      <c r="AB32" s="194">
        <v>218986</v>
      </c>
      <c r="AC32" s="195">
        <v>314</v>
      </c>
    </row>
    <row r="33" spans="2:31" ht="27" customHeight="1" thickBot="1">
      <c r="B33" s="852" t="s">
        <v>448</v>
      </c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80"/>
      <c r="X33" s="732">
        <v>8025</v>
      </c>
      <c r="Y33" s="855"/>
      <c r="Z33" s="855"/>
      <c r="AA33" s="856"/>
      <c r="AB33" s="194">
        <v>37324</v>
      </c>
      <c r="AC33" s="195">
        <v>37880</v>
      </c>
    </row>
    <row r="34" spans="2:31" ht="13.5" thickBot="1">
      <c r="B34" s="866" t="s">
        <v>449</v>
      </c>
      <c r="C34" s="879"/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879"/>
      <c r="T34" s="879"/>
      <c r="U34" s="879"/>
      <c r="V34" s="879"/>
      <c r="W34" s="880"/>
      <c r="X34" s="732">
        <v>8026</v>
      </c>
      <c r="Y34" s="855"/>
      <c r="Z34" s="855"/>
      <c r="AA34" s="856"/>
      <c r="AB34" s="194">
        <v>9423</v>
      </c>
      <c r="AC34" s="195">
        <v>17461</v>
      </c>
    </row>
    <row r="35" spans="2:31" ht="13.5" thickBot="1">
      <c r="B35" s="866" t="s">
        <v>450</v>
      </c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80"/>
      <c r="X35" s="732">
        <v>8027</v>
      </c>
      <c r="Y35" s="855"/>
      <c r="Z35" s="855"/>
      <c r="AA35" s="856"/>
      <c r="AB35" s="194">
        <v>0</v>
      </c>
      <c r="AC35" s="195">
        <v>0</v>
      </c>
    </row>
    <row r="36" spans="2:31" ht="13.5" thickBot="1">
      <c r="B36" s="866" t="s">
        <v>451</v>
      </c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80"/>
      <c r="X36" s="732">
        <v>8028</v>
      </c>
      <c r="Y36" s="855"/>
      <c r="Z36" s="855"/>
      <c r="AA36" s="856"/>
      <c r="AB36" s="194">
        <v>5141</v>
      </c>
      <c r="AC36" s="195">
        <v>59</v>
      </c>
    </row>
    <row r="37" spans="2:31" ht="13.5" thickBot="1">
      <c r="B37" s="866" t="s">
        <v>452</v>
      </c>
      <c r="C37" s="879"/>
      <c r="D37" s="879"/>
      <c r="E37" s="879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79"/>
      <c r="T37" s="879"/>
      <c r="U37" s="879"/>
      <c r="V37" s="879"/>
      <c r="W37" s="880"/>
      <c r="X37" s="732">
        <v>8029</v>
      </c>
      <c r="Y37" s="855"/>
      <c r="Z37" s="855"/>
      <c r="AA37" s="856"/>
      <c r="AB37" s="194">
        <v>0</v>
      </c>
      <c r="AC37" s="195">
        <v>0</v>
      </c>
    </row>
    <row r="38" spans="2:31" ht="13.5" thickBot="1">
      <c r="B38" s="866" t="s">
        <v>453</v>
      </c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879"/>
      <c r="V38" s="879"/>
      <c r="W38" s="880"/>
      <c r="X38" s="732">
        <v>8030</v>
      </c>
      <c r="Y38" s="855"/>
      <c r="Z38" s="855"/>
      <c r="AA38" s="856"/>
      <c r="AB38" s="194">
        <v>65</v>
      </c>
      <c r="AC38" s="195">
        <v>0</v>
      </c>
    </row>
    <row r="39" spans="2:31" ht="26.25" customHeight="1" thickBot="1">
      <c r="B39" s="904" t="s">
        <v>454</v>
      </c>
      <c r="C39" s="905"/>
      <c r="D39" s="905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6"/>
      <c r="X39" s="732">
        <v>8031</v>
      </c>
      <c r="Y39" s="855"/>
      <c r="Z39" s="855"/>
      <c r="AA39" s="856"/>
      <c r="AB39" s="194">
        <v>0</v>
      </c>
      <c r="AC39" s="195">
        <v>0</v>
      </c>
    </row>
    <row r="40" spans="2:31" ht="17.25" customHeight="1" thickBot="1">
      <c r="B40" s="852" t="s">
        <v>455</v>
      </c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4"/>
      <c r="X40" s="732">
        <v>8032</v>
      </c>
      <c r="Y40" s="855"/>
      <c r="Z40" s="855"/>
      <c r="AA40" s="856"/>
      <c r="AB40" s="194">
        <v>0</v>
      </c>
      <c r="AC40" s="195">
        <v>0</v>
      </c>
    </row>
    <row r="41" spans="2:31" ht="13.5" thickBot="1">
      <c r="B41" s="888" t="s">
        <v>456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90"/>
      <c r="X41" s="709">
        <v>8033</v>
      </c>
      <c r="Y41" s="710"/>
      <c r="Z41" s="710"/>
      <c r="AA41" s="710"/>
      <c r="AB41" s="194">
        <v>1289025</v>
      </c>
      <c r="AC41" s="195">
        <v>15536</v>
      </c>
    </row>
    <row r="42" spans="2:31" ht="13.5" thickBot="1">
      <c r="B42" s="899" t="s">
        <v>457</v>
      </c>
      <c r="C42" s="900"/>
      <c r="D42" s="900"/>
      <c r="E42" s="900"/>
      <c r="F42" s="900"/>
      <c r="G42" s="900"/>
      <c r="H42" s="900"/>
      <c r="I42" s="900"/>
      <c r="J42" s="900"/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0"/>
      <c r="V42" s="900"/>
      <c r="W42" s="901"/>
      <c r="X42" s="902">
        <v>8100</v>
      </c>
      <c r="Y42" s="903"/>
      <c r="Z42" s="903"/>
      <c r="AA42" s="903"/>
      <c r="AB42" s="194">
        <f>SUM(AB44:AB85)</f>
        <v>-4443966</v>
      </c>
      <c r="AC42" s="195">
        <f>SUM(AC44:AC85)</f>
        <v>-2227371</v>
      </c>
      <c r="AD42" s="234">
        <f>AB42-'F2'!BT48</f>
        <v>0</v>
      </c>
      <c r="AE42" s="234">
        <f>AC42-'F2'!BU48</f>
        <v>0</v>
      </c>
    </row>
    <row r="43" spans="2:31" ht="13.5" thickBot="1">
      <c r="B43" s="857" t="s">
        <v>364</v>
      </c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5"/>
      <c r="X43" s="896"/>
      <c r="Y43" s="897"/>
      <c r="Z43" s="897"/>
      <c r="AA43" s="898"/>
      <c r="AB43" s="194"/>
      <c r="AC43" s="195"/>
    </row>
    <row r="44" spans="2:31" ht="12.75" customHeight="1" thickBot="1">
      <c r="B44" s="891" t="s">
        <v>458</v>
      </c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  <c r="O44" s="892"/>
      <c r="P44" s="892"/>
      <c r="Q44" s="892"/>
      <c r="R44" s="892"/>
      <c r="S44" s="892"/>
      <c r="T44" s="892"/>
      <c r="U44" s="892"/>
      <c r="V44" s="892"/>
      <c r="W44" s="893"/>
      <c r="X44" s="718">
        <v>8101</v>
      </c>
      <c r="Y44" s="719"/>
      <c r="Z44" s="719"/>
      <c r="AA44" s="719"/>
      <c r="AB44" s="194">
        <v>-106</v>
      </c>
      <c r="AC44" s="195">
        <v>-1001</v>
      </c>
    </row>
    <row r="45" spans="2:31" ht="12.75" customHeight="1" thickBot="1">
      <c r="B45" s="866" t="s">
        <v>459</v>
      </c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7"/>
      <c r="X45" s="718">
        <v>8102</v>
      </c>
      <c r="Y45" s="719"/>
      <c r="Z45" s="719"/>
      <c r="AA45" s="719"/>
      <c r="AB45" s="194">
        <v>0</v>
      </c>
      <c r="AC45" s="195">
        <v>0</v>
      </c>
    </row>
    <row r="46" spans="2:31" ht="12.75" customHeight="1" thickBot="1">
      <c r="B46" s="866" t="s">
        <v>460</v>
      </c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7"/>
      <c r="X46" s="718">
        <v>8103</v>
      </c>
      <c r="Y46" s="719"/>
      <c r="Z46" s="719"/>
      <c r="AA46" s="719"/>
      <c r="AB46" s="194">
        <v>-54215</v>
      </c>
      <c r="AC46" s="195">
        <v>-6561</v>
      </c>
    </row>
    <row r="47" spans="2:31" ht="12.75" customHeight="1" thickBot="1">
      <c r="B47" s="866" t="s">
        <v>461</v>
      </c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7"/>
      <c r="X47" s="718">
        <v>8104</v>
      </c>
      <c r="Y47" s="719"/>
      <c r="Z47" s="719"/>
      <c r="AA47" s="719"/>
      <c r="AB47" s="194">
        <v>0</v>
      </c>
      <c r="AC47" s="195">
        <v>0</v>
      </c>
    </row>
    <row r="48" spans="2:31" ht="12.75" customHeight="1" thickBot="1">
      <c r="B48" s="866" t="s">
        <v>462</v>
      </c>
      <c r="C48" s="886"/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7"/>
      <c r="X48" s="718">
        <v>8105</v>
      </c>
      <c r="Y48" s="719"/>
      <c r="Z48" s="719"/>
      <c r="AA48" s="719"/>
      <c r="AB48" s="194">
        <v>0</v>
      </c>
      <c r="AC48" s="195">
        <v>0</v>
      </c>
    </row>
    <row r="49" spans="2:29" ht="12.75" customHeight="1" thickBot="1">
      <c r="B49" s="866" t="s">
        <v>463</v>
      </c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7"/>
      <c r="X49" s="718">
        <v>8106</v>
      </c>
      <c r="Y49" s="719"/>
      <c r="Z49" s="719"/>
      <c r="AA49" s="719"/>
      <c r="AB49" s="194">
        <v>-22</v>
      </c>
      <c r="AC49" s="195">
        <v>-99</v>
      </c>
    </row>
    <row r="50" spans="2:29" ht="12.75" customHeight="1" thickBot="1">
      <c r="B50" s="866" t="s">
        <v>464</v>
      </c>
      <c r="C50" s="879"/>
      <c r="D50" s="879"/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80"/>
      <c r="X50" s="718">
        <v>8107</v>
      </c>
      <c r="Y50" s="719"/>
      <c r="Z50" s="719"/>
      <c r="AA50" s="719"/>
      <c r="AB50" s="194">
        <v>0</v>
      </c>
      <c r="AC50" s="195">
        <v>-1865</v>
      </c>
    </row>
    <row r="51" spans="2:29" ht="12.75" customHeight="1" thickBot="1">
      <c r="B51" s="866" t="s">
        <v>465</v>
      </c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7"/>
      <c r="S51" s="867"/>
      <c r="T51" s="867"/>
      <c r="U51" s="867"/>
      <c r="V51" s="867"/>
      <c r="W51" s="868"/>
      <c r="X51" s="718">
        <v>8108</v>
      </c>
      <c r="Y51" s="719"/>
      <c r="Z51" s="719"/>
      <c r="AA51" s="719"/>
      <c r="AB51" s="194">
        <v>0</v>
      </c>
      <c r="AC51" s="195">
        <v>0</v>
      </c>
    </row>
    <row r="52" spans="2:29" ht="12.75" customHeight="1" thickBot="1">
      <c r="B52" s="866" t="s">
        <v>466</v>
      </c>
      <c r="C52" s="867"/>
      <c r="D52" s="867"/>
      <c r="E52" s="867"/>
      <c r="F52" s="867"/>
      <c r="G52" s="867"/>
      <c r="H52" s="867"/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8"/>
      <c r="X52" s="718">
        <v>8109</v>
      </c>
      <c r="Y52" s="719"/>
      <c r="Z52" s="719"/>
      <c r="AA52" s="719"/>
      <c r="AB52" s="194">
        <v>-1685</v>
      </c>
      <c r="AC52" s="195">
        <v>-26456</v>
      </c>
    </row>
    <row r="53" spans="2:29" ht="12.75" customHeight="1" thickBot="1">
      <c r="B53" s="866" t="s">
        <v>467</v>
      </c>
      <c r="C53" s="867"/>
      <c r="D53" s="867"/>
      <c r="E53" s="867"/>
      <c r="F53" s="867"/>
      <c r="G53" s="867"/>
      <c r="H53" s="867"/>
      <c r="I53" s="867"/>
      <c r="J53" s="867"/>
      <c r="K53" s="867"/>
      <c r="L53" s="867"/>
      <c r="M53" s="867"/>
      <c r="N53" s="867"/>
      <c r="O53" s="867"/>
      <c r="P53" s="867"/>
      <c r="Q53" s="867"/>
      <c r="R53" s="867"/>
      <c r="S53" s="867"/>
      <c r="T53" s="867"/>
      <c r="U53" s="867"/>
      <c r="V53" s="867"/>
      <c r="W53" s="868"/>
      <c r="X53" s="718">
        <v>8110</v>
      </c>
      <c r="Y53" s="719"/>
      <c r="Z53" s="719"/>
      <c r="AA53" s="719"/>
      <c r="AB53" s="194">
        <v>-601</v>
      </c>
      <c r="AC53" s="195">
        <v>-585</v>
      </c>
    </row>
    <row r="54" spans="2:29" ht="12.75" customHeight="1" thickBot="1">
      <c r="B54" s="866" t="s">
        <v>468</v>
      </c>
      <c r="C54" s="867"/>
      <c r="D54" s="867"/>
      <c r="E54" s="867"/>
      <c r="F54" s="867"/>
      <c r="G54" s="867"/>
      <c r="H54" s="867"/>
      <c r="I54" s="867"/>
      <c r="J54" s="867"/>
      <c r="K54" s="867"/>
      <c r="L54" s="867"/>
      <c r="M54" s="867"/>
      <c r="N54" s="867"/>
      <c r="O54" s="867"/>
      <c r="P54" s="867"/>
      <c r="Q54" s="867"/>
      <c r="R54" s="867"/>
      <c r="S54" s="867"/>
      <c r="T54" s="867"/>
      <c r="U54" s="867"/>
      <c r="V54" s="867"/>
      <c r="W54" s="868"/>
      <c r="X54" s="718">
        <v>8111</v>
      </c>
      <c r="Y54" s="719"/>
      <c r="Z54" s="719"/>
      <c r="AA54" s="719"/>
      <c r="AB54" s="194">
        <v>-573850</v>
      </c>
      <c r="AC54" s="195">
        <v>-979926</v>
      </c>
    </row>
    <row r="55" spans="2:29" ht="12.75" customHeight="1" thickBot="1">
      <c r="B55" s="866" t="s">
        <v>469</v>
      </c>
      <c r="C55" s="867"/>
      <c r="D55" s="867"/>
      <c r="E55" s="867"/>
      <c r="F55" s="867"/>
      <c r="G55" s="867"/>
      <c r="H55" s="867"/>
      <c r="I55" s="867"/>
      <c r="J55" s="867"/>
      <c r="K55" s="867"/>
      <c r="L55" s="867"/>
      <c r="M55" s="867"/>
      <c r="N55" s="867"/>
      <c r="O55" s="867"/>
      <c r="P55" s="867"/>
      <c r="Q55" s="867"/>
      <c r="R55" s="867"/>
      <c r="S55" s="867"/>
      <c r="T55" s="867"/>
      <c r="U55" s="867"/>
      <c r="V55" s="867"/>
      <c r="W55" s="868"/>
      <c r="X55" s="718">
        <v>8112</v>
      </c>
      <c r="Y55" s="719"/>
      <c r="Z55" s="719"/>
      <c r="AA55" s="719"/>
      <c r="AB55" s="194">
        <v>0</v>
      </c>
      <c r="AC55" s="195">
        <v>0</v>
      </c>
    </row>
    <row r="56" spans="2:29" ht="12.75" customHeight="1" thickBot="1">
      <c r="B56" s="866" t="s">
        <v>470</v>
      </c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867"/>
      <c r="R56" s="867"/>
      <c r="S56" s="867"/>
      <c r="T56" s="867"/>
      <c r="U56" s="867"/>
      <c r="V56" s="867"/>
      <c r="W56" s="868"/>
      <c r="X56" s="718">
        <v>8113</v>
      </c>
      <c r="Y56" s="719"/>
      <c r="Z56" s="719"/>
      <c r="AA56" s="719"/>
      <c r="AB56" s="194">
        <v>-5802</v>
      </c>
      <c r="AC56" s="195">
        <v>-5939</v>
      </c>
    </row>
    <row r="57" spans="2:29" ht="12.75" customHeight="1" thickBot="1">
      <c r="B57" s="866" t="s">
        <v>471</v>
      </c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8"/>
      <c r="X57" s="718">
        <v>8114</v>
      </c>
      <c r="Y57" s="719"/>
      <c r="Z57" s="719"/>
      <c r="AA57" s="719"/>
      <c r="AB57" s="194">
        <v>0</v>
      </c>
      <c r="AC57" s="195">
        <v>0</v>
      </c>
    </row>
    <row r="58" spans="2:29" ht="12.75" customHeight="1" thickBot="1">
      <c r="B58" s="866" t="s">
        <v>472</v>
      </c>
      <c r="C58" s="867"/>
      <c r="D58" s="867"/>
      <c r="E58" s="867"/>
      <c r="F58" s="867"/>
      <c r="G58" s="867"/>
      <c r="H58" s="867"/>
      <c r="I58" s="867"/>
      <c r="J58" s="867"/>
      <c r="K58" s="867"/>
      <c r="L58" s="867"/>
      <c r="M58" s="867"/>
      <c r="N58" s="867"/>
      <c r="O58" s="867"/>
      <c r="P58" s="867"/>
      <c r="Q58" s="867"/>
      <c r="R58" s="867"/>
      <c r="S58" s="867"/>
      <c r="T58" s="867"/>
      <c r="U58" s="867"/>
      <c r="V58" s="867"/>
      <c r="W58" s="868"/>
      <c r="X58" s="718">
        <v>8115</v>
      </c>
      <c r="Y58" s="719"/>
      <c r="Z58" s="719"/>
      <c r="AA58" s="719"/>
      <c r="AB58" s="194">
        <v>-849685</v>
      </c>
      <c r="AC58" s="195">
        <v>-319946</v>
      </c>
    </row>
    <row r="59" spans="2:29" ht="12.75" customHeight="1" thickBot="1">
      <c r="B59" s="866" t="s">
        <v>473</v>
      </c>
      <c r="C59" s="867"/>
      <c r="D59" s="867"/>
      <c r="E59" s="867"/>
      <c r="F59" s="867"/>
      <c r="G59" s="867"/>
      <c r="H59" s="867"/>
      <c r="I59" s="867"/>
      <c r="J59" s="867"/>
      <c r="K59" s="867"/>
      <c r="L59" s="867"/>
      <c r="M59" s="867"/>
      <c r="N59" s="867"/>
      <c r="O59" s="867"/>
      <c r="P59" s="867"/>
      <c r="Q59" s="867"/>
      <c r="R59" s="867"/>
      <c r="S59" s="867"/>
      <c r="T59" s="867"/>
      <c r="U59" s="867"/>
      <c r="V59" s="867"/>
      <c r="W59" s="868"/>
      <c r="X59" s="718">
        <v>8116</v>
      </c>
      <c r="Y59" s="719"/>
      <c r="Z59" s="719"/>
      <c r="AA59" s="719"/>
      <c r="AB59" s="194">
        <v>-13139</v>
      </c>
      <c r="AC59" s="195">
        <v>-14828</v>
      </c>
    </row>
    <row r="60" spans="2:29" ht="12.75" customHeight="1" thickBot="1">
      <c r="B60" s="866" t="s">
        <v>474</v>
      </c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8"/>
      <c r="X60" s="718">
        <v>8117</v>
      </c>
      <c r="Y60" s="719"/>
      <c r="Z60" s="719"/>
      <c r="AA60" s="719"/>
      <c r="AB60" s="194">
        <v>-13</v>
      </c>
      <c r="AC60" s="195">
        <v>0</v>
      </c>
    </row>
    <row r="61" spans="2:29" ht="12.75" customHeight="1" thickBot="1">
      <c r="B61" s="866" t="s">
        <v>475</v>
      </c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8"/>
      <c r="X61" s="718">
        <v>8118</v>
      </c>
      <c r="Y61" s="719"/>
      <c r="Z61" s="719"/>
      <c r="AA61" s="719"/>
      <c r="AB61" s="194">
        <v>-498084</v>
      </c>
      <c r="AC61" s="195">
        <v>0</v>
      </c>
    </row>
    <row r="62" spans="2:29" ht="12.75" customHeight="1" thickBot="1">
      <c r="B62" s="866" t="s">
        <v>476</v>
      </c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8"/>
      <c r="X62" s="718">
        <v>8119</v>
      </c>
      <c r="Y62" s="719"/>
      <c r="Z62" s="719"/>
      <c r="AA62" s="719"/>
      <c r="AB62" s="194">
        <v>-217295</v>
      </c>
      <c r="AC62" s="195">
        <v>-165189</v>
      </c>
    </row>
    <row r="63" spans="2:29" ht="12.75" customHeight="1" thickBot="1">
      <c r="B63" s="866" t="s">
        <v>477</v>
      </c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8"/>
      <c r="X63" s="718">
        <v>8120</v>
      </c>
      <c r="Y63" s="719"/>
      <c r="Z63" s="719"/>
      <c r="AA63" s="719"/>
      <c r="AB63" s="194">
        <v>-185162</v>
      </c>
      <c r="AC63" s="195">
        <v>-164888</v>
      </c>
    </row>
    <row r="64" spans="2:29" ht="12.75" customHeight="1" thickBot="1">
      <c r="B64" s="866" t="s">
        <v>478</v>
      </c>
      <c r="C64" s="879"/>
      <c r="D64" s="879"/>
      <c r="E64" s="879"/>
      <c r="F64" s="879"/>
      <c r="G64" s="879"/>
      <c r="H64" s="879"/>
      <c r="I64" s="879"/>
      <c r="J64" s="879"/>
      <c r="K64" s="879"/>
      <c r="L64" s="879"/>
      <c r="M64" s="879"/>
      <c r="N64" s="879"/>
      <c r="O64" s="879"/>
      <c r="P64" s="879"/>
      <c r="Q64" s="879"/>
      <c r="R64" s="879"/>
      <c r="S64" s="879"/>
      <c r="T64" s="879"/>
      <c r="U64" s="879"/>
      <c r="V64" s="879"/>
      <c r="W64" s="880"/>
      <c r="X64" s="718">
        <v>8121</v>
      </c>
      <c r="Y64" s="719"/>
      <c r="Z64" s="719"/>
      <c r="AA64" s="719"/>
      <c r="AB64" s="194">
        <v>-177</v>
      </c>
      <c r="AC64" s="195">
        <v>-4354</v>
      </c>
    </row>
    <row r="65" spans="2:29" ht="25.5" customHeight="1" thickBot="1">
      <c r="B65" s="852" t="s">
        <v>436</v>
      </c>
      <c r="C65" s="884"/>
      <c r="D65" s="884"/>
      <c r="E65" s="884"/>
      <c r="F65" s="884"/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884"/>
      <c r="U65" s="884"/>
      <c r="V65" s="884"/>
      <c r="W65" s="885"/>
      <c r="X65" s="738">
        <v>8122</v>
      </c>
      <c r="Y65" s="739"/>
      <c r="Z65" s="739"/>
      <c r="AA65" s="740"/>
      <c r="AB65" s="194">
        <v>-14418</v>
      </c>
      <c r="AC65" s="195">
        <v>-14007</v>
      </c>
    </row>
    <row r="66" spans="2:29" ht="12.75" customHeight="1" thickBot="1">
      <c r="B66" s="869" t="s">
        <v>479</v>
      </c>
      <c r="C66" s="870"/>
      <c r="D66" s="870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0"/>
      <c r="P66" s="870"/>
      <c r="Q66" s="870"/>
      <c r="R66" s="870"/>
      <c r="S66" s="870"/>
      <c r="T66" s="870"/>
      <c r="U66" s="870"/>
      <c r="V66" s="870"/>
      <c r="W66" s="871"/>
      <c r="X66" s="718">
        <v>8123</v>
      </c>
      <c r="Y66" s="719"/>
      <c r="Z66" s="719"/>
      <c r="AA66" s="719"/>
      <c r="AB66" s="194">
        <v>0</v>
      </c>
      <c r="AC66" s="195">
        <v>0</v>
      </c>
    </row>
    <row r="67" spans="2:29" ht="26.25" customHeight="1" thickBot="1">
      <c r="B67" s="872" t="s">
        <v>480</v>
      </c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70"/>
      <c r="V67" s="870"/>
      <c r="W67" s="871"/>
      <c r="X67" s="732">
        <v>8124</v>
      </c>
      <c r="Y67" s="733"/>
      <c r="Z67" s="733"/>
      <c r="AA67" s="734"/>
      <c r="AB67" s="194">
        <v>-6163</v>
      </c>
      <c r="AC67" s="195">
        <v>-859</v>
      </c>
    </row>
    <row r="68" spans="2:29" ht="12.75" customHeight="1" thickBot="1">
      <c r="B68" s="869" t="s">
        <v>481</v>
      </c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1"/>
      <c r="X68" s="732">
        <v>8125</v>
      </c>
      <c r="Y68" s="733"/>
      <c r="Z68" s="733"/>
      <c r="AA68" s="734"/>
      <c r="AB68" s="194">
        <v>0</v>
      </c>
      <c r="AC68" s="195">
        <v>0</v>
      </c>
    </row>
    <row r="69" spans="2:29" ht="12.75" customHeight="1" thickBot="1">
      <c r="B69" s="869" t="s">
        <v>482</v>
      </c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1"/>
      <c r="X69" s="732">
        <v>8126</v>
      </c>
      <c r="Y69" s="733"/>
      <c r="Z69" s="733"/>
      <c r="AA69" s="734"/>
      <c r="AB69" s="194">
        <v>-218986</v>
      </c>
      <c r="AC69" s="195">
        <v>-314</v>
      </c>
    </row>
    <row r="70" spans="2:29" ht="12.75" customHeight="1" thickBot="1">
      <c r="B70" s="869" t="s">
        <v>483</v>
      </c>
      <c r="C70" s="870"/>
      <c r="D70" s="870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0"/>
      <c r="P70" s="870"/>
      <c r="Q70" s="870"/>
      <c r="R70" s="870"/>
      <c r="S70" s="870"/>
      <c r="T70" s="870"/>
      <c r="U70" s="870"/>
      <c r="V70" s="870"/>
      <c r="W70" s="871"/>
      <c r="X70" s="732">
        <v>8127</v>
      </c>
      <c r="Y70" s="733"/>
      <c r="Z70" s="733"/>
      <c r="AA70" s="734"/>
      <c r="AB70" s="194">
        <v>-19285</v>
      </c>
      <c r="AC70" s="195">
        <v>-19645</v>
      </c>
    </row>
    <row r="71" spans="2:29" ht="26.25" customHeight="1" thickBot="1">
      <c r="B71" s="872" t="s">
        <v>484</v>
      </c>
      <c r="C71" s="870"/>
      <c r="D71" s="870"/>
      <c r="E71" s="870"/>
      <c r="F71" s="870"/>
      <c r="G71" s="870"/>
      <c r="H71" s="870"/>
      <c r="I71" s="870"/>
      <c r="J71" s="870"/>
      <c r="K71" s="870"/>
      <c r="L71" s="870"/>
      <c r="M71" s="870"/>
      <c r="N71" s="870"/>
      <c r="O71" s="870"/>
      <c r="P71" s="870"/>
      <c r="Q71" s="870"/>
      <c r="R71" s="870"/>
      <c r="S71" s="870"/>
      <c r="T71" s="870"/>
      <c r="U71" s="870"/>
      <c r="V71" s="870"/>
      <c r="W71" s="871"/>
      <c r="X71" s="732">
        <v>8128</v>
      </c>
      <c r="Y71" s="733"/>
      <c r="Z71" s="733"/>
      <c r="AA71" s="734"/>
      <c r="AB71" s="194">
        <v>0</v>
      </c>
      <c r="AC71" s="195">
        <v>0</v>
      </c>
    </row>
    <row r="72" spans="2:29" ht="12.75" customHeight="1" thickBot="1">
      <c r="B72" s="869" t="s">
        <v>485</v>
      </c>
      <c r="C72" s="870"/>
      <c r="D72" s="870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870"/>
      <c r="W72" s="871"/>
      <c r="X72" s="732">
        <v>8129</v>
      </c>
      <c r="Y72" s="733"/>
      <c r="Z72" s="733"/>
      <c r="AA72" s="734"/>
      <c r="AB72" s="194">
        <v>-1563</v>
      </c>
      <c r="AC72" s="195">
        <v>0</v>
      </c>
    </row>
    <row r="73" spans="2:29" ht="26.25" customHeight="1" thickBot="1">
      <c r="B73" s="852" t="s">
        <v>486</v>
      </c>
      <c r="C73" s="867"/>
      <c r="D73" s="867"/>
      <c r="E73" s="867"/>
      <c r="F73" s="867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S73" s="867"/>
      <c r="T73" s="867"/>
      <c r="U73" s="867"/>
      <c r="V73" s="867"/>
      <c r="W73" s="868"/>
      <c r="X73" s="732">
        <v>8130</v>
      </c>
      <c r="Y73" s="733"/>
      <c r="Z73" s="733"/>
      <c r="AA73" s="734"/>
      <c r="AB73" s="194">
        <v>-1636</v>
      </c>
      <c r="AC73" s="195">
        <v>-2643</v>
      </c>
    </row>
    <row r="74" spans="2:29" ht="12.75" customHeight="1" thickBot="1">
      <c r="B74" s="866" t="s">
        <v>487</v>
      </c>
      <c r="C74" s="867"/>
      <c r="D74" s="867"/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8"/>
      <c r="X74" s="732">
        <v>8131</v>
      </c>
      <c r="Y74" s="733"/>
      <c r="Z74" s="733"/>
      <c r="AA74" s="734"/>
      <c r="AB74" s="194">
        <v>-41</v>
      </c>
      <c r="AC74" s="195">
        <v>-3</v>
      </c>
    </row>
    <row r="75" spans="2:29" ht="12.75" customHeight="1" thickBot="1">
      <c r="B75" s="866" t="s">
        <v>488</v>
      </c>
      <c r="C75" s="867"/>
      <c r="D75" s="867"/>
      <c r="E75" s="867"/>
      <c r="F75" s="867"/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7"/>
      <c r="R75" s="867"/>
      <c r="S75" s="867"/>
      <c r="T75" s="867"/>
      <c r="U75" s="867"/>
      <c r="V75" s="867"/>
      <c r="W75" s="868"/>
      <c r="X75" s="732">
        <v>8132</v>
      </c>
      <c r="Y75" s="733"/>
      <c r="Z75" s="733"/>
      <c r="AA75" s="734"/>
      <c r="AB75" s="194">
        <v>-1070</v>
      </c>
      <c r="AC75" s="195">
        <v>-1848</v>
      </c>
    </row>
    <row r="76" spans="2:29" ht="12.75" customHeight="1" thickBot="1">
      <c r="B76" s="866" t="s">
        <v>489</v>
      </c>
      <c r="C76" s="867"/>
      <c r="D76" s="867"/>
      <c r="E76" s="867"/>
      <c r="F76" s="867"/>
      <c r="G76" s="867"/>
      <c r="H76" s="867"/>
      <c r="I76" s="867"/>
      <c r="J76" s="867"/>
      <c r="K76" s="867"/>
      <c r="L76" s="867"/>
      <c r="M76" s="867"/>
      <c r="N76" s="867"/>
      <c r="O76" s="867"/>
      <c r="P76" s="867"/>
      <c r="Q76" s="867"/>
      <c r="R76" s="867"/>
      <c r="S76" s="867"/>
      <c r="T76" s="867"/>
      <c r="U76" s="867"/>
      <c r="V76" s="867"/>
      <c r="W76" s="868"/>
      <c r="X76" s="732">
        <v>8133</v>
      </c>
      <c r="Y76" s="733"/>
      <c r="Z76" s="733"/>
      <c r="AA76" s="734"/>
      <c r="AB76" s="194">
        <v>-536</v>
      </c>
      <c r="AC76" s="195">
        <v>0</v>
      </c>
    </row>
    <row r="77" spans="2:29" ht="12.75" customHeight="1" thickBot="1">
      <c r="B77" s="866" t="s">
        <v>490</v>
      </c>
      <c r="C77" s="867"/>
      <c r="D77" s="867"/>
      <c r="E77" s="867"/>
      <c r="F77" s="867"/>
      <c r="G77" s="867"/>
      <c r="H77" s="867"/>
      <c r="I77" s="867"/>
      <c r="J77" s="867"/>
      <c r="K77" s="867"/>
      <c r="L77" s="867"/>
      <c r="M77" s="867"/>
      <c r="N77" s="867"/>
      <c r="O77" s="867"/>
      <c r="P77" s="867"/>
      <c r="Q77" s="867"/>
      <c r="R77" s="867"/>
      <c r="S77" s="867"/>
      <c r="T77" s="867"/>
      <c r="U77" s="867"/>
      <c r="V77" s="867"/>
      <c r="W77" s="868"/>
      <c r="X77" s="732">
        <v>8134</v>
      </c>
      <c r="Y77" s="733"/>
      <c r="Z77" s="733"/>
      <c r="AA77" s="734"/>
      <c r="AB77" s="194">
        <v>-60</v>
      </c>
      <c r="AC77" s="195">
        <v>-60</v>
      </c>
    </row>
    <row r="78" spans="2:29" ht="12.75" customHeight="1" thickBot="1">
      <c r="B78" s="866" t="s">
        <v>491</v>
      </c>
      <c r="C78" s="867"/>
      <c r="D78" s="867"/>
      <c r="E78" s="867"/>
      <c r="F78" s="867"/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8"/>
      <c r="X78" s="732">
        <v>8135</v>
      </c>
      <c r="Y78" s="733"/>
      <c r="Z78" s="733"/>
      <c r="AA78" s="734"/>
      <c r="AB78" s="194">
        <v>-4</v>
      </c>
      <c r="AC78" s="195">
        <v>-25</v>
      </c>
    </row>
    <row r="79" spans="2:29" ht="25.5" customHeight="1" thickBot="1">
      <c r="B79" s="852" t="s">
        <v>492</v>
      </c>
      <c r="C79" s="877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8"/>
      <c r="X79" s="732">
        <v>8136</v>
      </c>
      <c r="Y79" s="733"/>
      <c r="Z79" s="733"/>
      <c r="AA79" s="734"/>
      <c r="AB79" s="194">
        <v>-418222</v>
      </c>
      <c r="AC79" s="195">
        <v>-164926</v>
      </c>
    </row>
    <row r="80" spans="2:29" ht="25.5" customHeight="1" thickBot="1">
      <c r="B80" s="852" t="s">
        <v>493</v>
      </c>
      <c r="C80" s="853"/>
      <c r="D80" s="853"/>
      <c r="E80" s="853"/>
      <c r="F80" s="853"/>
      <c r="G80" s="853"/>
      <c r="H80" s="853"/>
      <c r="I80" s="853"/>
      <c r="J80" s="853"/>
      <c r="K80" s="853"/>
      <c r="L80" s="853"/>
      <c r="M80" s="853"/>
      <c r="N80" s="853"/>
      <c r="O80" s="853"/>
      <c r="P80" s="853"/>
      <c r="Q80" s="853"/>
      <c r="R80" s="853"/>
      <c r="S80" s="853"/>
      <c r="T80" s="853"/>
      <c r="U80" s="853"/>
      <c r="V80" s="853"/>
      <c r="W80" s="854"/>
      <c r="X80" s="732">
        <v>8137</v>
      </c>
      <c r="Y80" s="733"/>
      <c r="Z80" s="733"/>
      <c r="AA80" s="734"/>
      <c r="AB80" s="194">
        <v>-23741</v>
      </c>
      <c r="AC80" s="195">
        <v>-25174</v>
      </c>
    </row>
    <row r="81" spans="1:32" ht="12.75" customHeight="1" thickBot="1">
      <c r="B81" s="881" t="s">
        <v>494</v>
      </c>
      <c r="C81" s="882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3"/>
      <c r="X81" s="732">
        <v>8138</v>
      </c>
      <c r="Y81" s="733"/>
      <c r="Z81" s="733"/>
      <c r="AA81" s="734"/>
      <c r="AB81" s="194">
        <v>-3623</v>
      </c>
      <c r="AC81" s="195">
        <v>-453</v>
      </c>
    </row>
    <row r="82" spans="1:32" ht="12.75" customHeight="1" thickBot="1">
      <c r="B82" s="866" t="s">
        <v>495</v>
      </c>
      <c r="C82" s="879"/>
      <c r="D82" s="879"/>
      <c r="E82" s="879"/>
      <c r="F82" s="879"/>
      <c r="G82" s="879"/>
      <c r="H82" s="879"/>
      <c r="I82" s="879"/>
      <c r="J82" s="879"/>
      <c r="K82" s="879"/>
      <c r="L82" s="879"/>
      <c r="M82" s="879"/>
      <c r="N82" s="879"/>
      <c r="O82" s="879"/>
      <c r="P82" s="879"/>
      <c r="Q82" s="879"/>
      <c r="R82" s="879"/>
      <c r="S82" s="879"/>
      <c r="T82" s="879"/>
      <c r="U82" s="879"/>
      <c r="V82" s="879"/>
      <c r="W82" s="880"/>
      <c r="X82" s="732">
        <v>8139</v>
      </c>
      <c r="Y82" s="733"/>
      <c r="Z82" s="733"/>
      <c r="AA82" s="734"/>
      <c r="AB82" s="194">
        <v>-4115</v>
      </c>
      <c r="AC82" s="195">
        <v>-4353</v>
      </c>
    </row>
    <row r="83" spans="1:32" ht="12.75" customHeight="1" thickBot="1">
      <c r="B83" s="857" t="s">
        <v>496</v>
      </c>
      <c r="C83" s="858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9"/>
      <c r="X83" s="690">
        <v>8140</v>
      </c>
      <c r="Y83" s="663"/>
      <c r="Z83" s="663"/>
      <c r="AA83" s="663"/>
      <c r="AB83" s="194">
        <v>-18000</v>
      </c>
      <c r="AC83" s="195">
        <v>0</v>
      </c>
    </row>
    <row r="84" spans="1:32" ht="12.75" customHeight="1" thickBot="1">
      <c r="B84" s="857" t="s">
        <v>497</v>
      </c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9"/>
      <c r="X84" s="860">
        <v>8141</v>
      </c>
      <c r="Y84" s="861"/>
      <c r="Z84" s="861"/>
      <c r="AA84" s="861"/>
      <c r="AB84" s="194">
        <v>0</v>
      </c>
      <c r="AC84" s="195">
        <v>0</v>
      </c>
    </row>
    <row r="85" spans="1:32" ht="13.5" thickBot="1">
      <c r="B85" s="873" t="s">
        <v>498</v>
      </c>
      <c r="C85" s="874"/>
      <c r="D85" s="874"/>
      <c r="E85" s="874"/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5"/>
      <c r="X85" s="709">
        <v>8142</v>
      </c>
      <c r="Y85" s="710"/>
      <c r="Z85" s="710"/>
      <c r="AA85" s="710"/>
      <c r="AB85" s="194">
        <v>-1312667</v>
      </c>
      <c r="AC85" s="195">
        <v>-301424</v>
      </c>
    </row>
    <row r="86" spans="1:32">
      <c r="A86" s="123" t="s">
        <v>106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2"/>
      <c r="Y86" s="122"/>
      <c r="Z86" s="122"/>
      <c r="AA86" s="122"/>
      <c r="AB86" s="122"/>
      <c r="AC86" s="122"/>
    </row>
    <row r="87" spans="1:32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</row>
    <row r="88" spans="1:32">
      <c r="B88" s="136" t="s">
        <v>290</v>
      </c>
      <c r="C88" s="136"/>
      <c r="D88" s="136"/>
      <c r="E88" s="136"/>
      <c r="F88" s="136"/>
      <c r="G88" s="876"/>
      <c r="H88" s="876"/>
      <c r="I88" s="876"/>
      <c r="J88" s="876"/>
      <c r="K88" s="876"/>
      <c r="L88" s="136"/>
      <c r="M88" s="862" t="s">
        <v>287</v>
      </c>
      <c r="N88" s="862"/>
      <c r="O88" s="862"/>
      <c r="P88" s="862"/>
      <c r="Q88" s="862"/>
      <c r="R88" s="862"/>
      <c r="S88" s="862"/>
      <c r="T88" s="862"/>
      <c r="U88" s="862"/>
      <c r="V88" s="862"/>
      <c r="Y88" s="136"/>
      <c r="Z88" s="136" t="s">
        <v>292</v>
      </c>
      <c r="AA88" s="118"/>
      <c r="AB88" s="136"/>
      <c r="AC88" s="149" t="s">
        <v>288</v>
      </c>
      <c r="AD88" s="862"/>
      <c r="AE88" s="862"/>
    </row>
    <row r="89" spans="1:32">
      <c r="B89" s="143"/>
      <c r="C89" s="143"/>
      <c r="D89" s="143"/>
      <c r="E89" s="143"/>
      <c r="F89" s="143"/>
      <c r="G89" s="865" t="s">
        <v>289</v>
      </c>
      <c r="H89" s="865"/>
      <c r="I89" s="865"/>
      <c r="J89" s="865"/>
      <c r="K89" s="865"/>
      <c r="L89" s="143"/>
      <c r="M89" s="865" t="s">
        <v>294</v>
      </c>
      <c r="N89" s="865"/>
      <c r="O89" s="865"/>
      <c r="P89" s="865"/>
      <c r="Q89" s="865"/>
      <c r="R89" s="865"/>
      <c r="S89" s="865"/>
      <c r="T89" s="865"/>
      <c r="U89" s="865"/>
      <c r="V89" s="865"/>
      <c r="W89" s="196"/>
      <c r="X89" s="118"/>
      <c r="Y89" s="143"/>
      <c r="Z89" s="143"/>
      <c r="AA89" s="143"/>
      <c r="AB89" s="143"/>
      <c r="AC89" s="143"/>
      <c r="AD89" s="865"/>
      <c r="AE89" s="865"/>
      <c r="AF89" s="196"/>
    </row>
    <row r="90" spans="1:32"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</row>
    <row r="91" spans="1:32">
      <c r="B91" s="133" t="s">
        <v>0</v>
      </c>
      <c r="C91" s="862">
        <v>28</v>
      </c>
      <c r="D91" s="862"/>
      <c r="E91" s="136" t="s">
        <v>1</v>
      </c>
      <c r="F91" s="862" t="s">
        <v>291</v>
      </c>
      <c r="G91" s="862"/>
      <c r="H91" s="862"/>
      <c r="I91" s="862"/>
      <c r="J91" s="862"/>
      <c r="K91" s="862"/>
      <c r="L91" s="862"/>
      <c r="M91" s="862"/>
      <c r="N91" s="863" t="s">
        <v>2</v>
      </c>
      <c r="O91" s="863"/>
      <c r="P91" s="864" t="s">
        <v>125</v>
      </c>
      <c r="Q91" s="86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</row>
    <row r="92" spans="1:32">
      <c r="B92" s="133"/>
      <c r="C92" s="117"/>
      <c r="D92" s="117"/>
      <c r="E92" s="136"/>
      <c r="F92" s="117"/>
      <c r="G92" s="117"/>
      <c r="H92" s="117"/>
      <c r="I92" s="117"/>
      <c r="J92" s="117"/>
      <c r="K92" s="117"/>
      <c r="L92" s="117"/>
      <c r="M92" s="117"/>
      <c r="N92" s="144"/>
      <c r="O92" s="144"/>
      <c r="P92" s="125"/>
      <c r="Q92" s="125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</row>
    <row r="93" spans="1:32">
      <c r="B93" s="133"/>
      <c r="C93" s="117"/>
      <c r="D93" s="117"/>
      <c r="E93" s="136"/>
      <c r="F93" s="117"/>
      <c r="G93" s="117"/>
      <c r="H93" s="117"/>
      <c r="I93" s="117"/>
      <c r="J93" s="117"/>
      <c r="K93" s="117"/>
      <c r="L93" s="117"/>
      <c r="M93" s="117"/>
      <c r="N93" s="144"/>
      <c r="O93" s="144"/>
      <c r="P93" s="125"/>
      <c r="Q93" s="125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</row>
    <row r="94" spans="1:32" s="120" customFormat="1" ht="11.25">
      <c r="D94" s="703" t="s">
        <v>295</v>
      </c>
      <c r="E94" s="703"/>
      <c r="F94" s="703"/>
      <c r="G94" s="703"/>
      <c r="H94" s="703"/>
      <c r="I94" s="703"/>
      <c r="J94" s="703"/>
      <c r="K94" s="703"/>
      <c r="L94" s="703"/>
      <c r="M94" s="703"/>
      <c r="N94" s="703"/>
      <c r="O94" s="703"/>
      <c r="P94" s="703"/>
      <c r="Q94" s="703"/>
      <c r="R94" s="703"/>
      <c r="S94" s="703"/>
      <c r="T94" s="703"/>
      <c r="U94" s="703"/>
      <c r="V94" s="703"/>
      <c r="W94" s="703"/>
      <c r="X94" s="703"/>
      <c r="Y94" s="703"/>
      <c r="Z94" s="703"/>
      <c r="AA94" s="703"/>
      <c r="AB94" s="703"/>
      <c r="AC94" s="703"/>
    </row>
    <row r="95" spans="1:32" s="120" customFormat="1" ht="11.25">
      <c r="D95" s="703" t="s">
        <v>346</v>
      </c>
      <c r="E95" s="703"/>
      <c r="F95" s="703"/>
      <c r="G95" s="703"/>
      <c r="H95" s="703"/>
      <c r="I95" s="703"/>
      <c r="J95" s="703"/>
      <c r="K95" s="703"/>
      <c r="L95" s="703"/>
      <c r="M95" s="703"/>
      <c r="N95" s="703"/>
      <c r="O95" s="703"/>
      <c r="P95" s="703"/>
      <c r="Q95" s="703"/>
      <c r="R95" s="703"/>
      <c r="S95" s="703"/>
      <c r="T95" s="703"/>
      <c r="U95" s="703"/>
      <c r="V95" s="703"/>
      <c r="W95" s="703"/>
      <c r="X95" s="703"/>
      <c r="Y95" s="703"/>
      <c r="Z95" s="703"/>
      <c r="AA95" s="703"/>
      <c r="AB95" s="703"/>
      <c r="AC95" s="703"/>
    </row>
    <row r="96" spans="1:32">
      <c r="B96" s="126"/>
      <c r="W96" s="127" t="s">
        <v>347</v>
      </c>
    </row>
    <row r="97" spans="23:29">
      <c r="W97" s="128" t="s">
        <v>423</v>
      </c>
      <c r="AB97" s="197">
        <f>AB7-'F2'!BT47</f>
        <v>0</v>
      </c>
      <c r="AC97" s="197">
        <f>AC7-'F2'!BU47</f>
        <v>0</v>
      </c>
    </row>
    <row r="98" spans="23:29">
      <c r="W98" s="128" t="s">
        <v>457</v>
      </c>
      <c r="AB98" s="116">
        <f>AB42-'F2'!BT48</f>
        <v>0</v>
      </c>
      <c r="AC98" s="116">
        <f>AC42-'F2'!BU48</f>
        <v>0</v>
      </c>
    </row>
  </sheetData>
  <sheetProtection formatCells="0" formatColumns="0" autoFilter="0"/>
  <mergeCells count="178"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2015-07-24T11:10:34Z</cp:lastPrinted>
  <dcterms:created xsi:type="dcterms:W3CDTF">2010-12-28T09:45:54Z</dcterms:created>
  <dcterms:modified xsi:type="dcterms:W3CDTF">2015-07-28T05:57:01Z</dcterms:modified>
</cp:coreProperties>
</file>