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120" yWindow="105" windowWidth="15120" windowHeight="8010" activeTab="2"/>
  </bookViews>
  <sheets>
    <sheet name="2011" sheetId="1" r:id="rId1"/>
    <sheet name="2010" sheetId="6" r:id="rId2"/>
    <sheet name="ГРАФИК 12" sheetId="2" r:id="rId3"/>
    <sheet name="Лист3" sheetId="3" r:id="rId4"/>
  </sheets>
  <definedNames>
    <definedName name="_xlnm._FilterDatabase" localSheetId="1" hidden="1">'2010'!$A$3:$L$3</definedName>
    <definedName name="_xlnm._FilterDatabase" localSheetId="0" hidden="1">'2011'!$A$3:$L$3</definedName>
  </definedNames>
  <calcPr calcId="145621"/>
</workbook>
</file>

<file path=xl/calcChain.xml><?xml version="1.0" encoding="utf-8"?>
<calcChain xmlns="http://schemas.openxmlformats.org/spreadsheetml/2006/main">
  <c r="H11" i="6" l="1"/>
  <c r="I11" i="6" s="1"/>
  <c r="H10" i="6"/>
  <c r="I10" i="6" s="1"/>
  <c r="H9" i="6"/>
  <c r="I9" i="6" s="1"/>
  <c r="H8" i="6"/>
  <c r="I8" i="6" s="1"/>
  <c r="H7" i="6"/>
  <c r="I7" i="6" s="1"/>
  <c r="H6" i="6"/>
  <c r="I6" i="6" s="1"/>
  <c r="H5" i="6"/>
  <c r="I5" i="6" s="1"/>
  <c r="H4" i="6"/>
  <c r="I4" i="6" s="1"/>
  <c r="G13" i="6"/>
  <c r="F13" i="6" l="1"/>
  <c r="H13" i="6" l="1"/>
  <c r="I13" i="6"/>
  <c r="H11" i="1" l="1"/>
  <c r="I11" i="1" s="1"/>
  <c r="J11" i="1" s="1"/>
  <c r="J11" i="6" s="1"/>
  <c r="K11" i="6" s="1"/>
  <c r="H10" i="1"/>
  <c r="I10" i="1" s="1"/>
  <c r="H9" i="1"/>
  <c r="I9" i="1" s="1"/>
  <c r="J9" i="1" s="1"/>
  <c r="J9" i="6" s="1"/>
  <c r="K9" i="6" s="1"/>
  <c r="H8" i="1"/>
  <c r="I8" i="1" s="1"/>
  <c r="H7" i="1"/>
  <c r="I7" i="1" s="1"/>
  <c r="K11" i="1" l="1"/>
  <c r="J10" i="1"/>
  <c r="K9" i="1"/>
  <c r="J8" i="1"/>
  <c r="J7" i="1"/>
  <c r="K7" i="1" l="1"/>
  <c r="J7" i="6"/>
  <c r="K7" i="6" s="1"/>
  <c r="K8" i="1"/>
  <c r="J8" i="6"/>
  <c r="K8" i="6" s="1"/>
  <c r="K10" i="1"/>
  <c r="J10" i="6"/>
  <c r="K10" i="6" s="1"/>
  <c r="H6" i="1"/>
  <c r="I6" i="1" s="1"/>
  <c r="H5" i="1"/>
  <c r="I5" i="1" s="1"/>
  <c r="J5" i="1" s="1"/>
  <c r="J5" i="6" s="1"/>
  <c r="K5" i="6" s="1"/>
  <c r="H4" i="1"/>
  <c r="I4" i="1" l="1"/>
  <c r="H12" i="1"/>
  <c r="F12" i="1"/>
  <c r="J6" i="1"/>
  <c r="K5" i="1"/>
  <c r="K6" i="1" l="1"/>
  <c r="J6" i="6"/>
  <c r="K6" i="6" s="1"/>
  <c r="J4" i="1"/>
  <c r="K4" i="1" s="1"/>
  <c r="J4" i="6" l="1"/>
  <c r="J12" i="1"/>
  <c r="I12" i="1"/>
  <c r="K12" i="1"/>
  <c r="K4" i="6" l="1"/>
  <c r="K13" i="6" s="1"/>
  <c r="J13" i="6"/>
</calcChain>
</file>

<file path=xl/sharedStrings.xml><?xml version="1.0" encoding="utf-8"?>
<sst xmlns="http://schemas.openxmlformats.org/spreadsheetml/2006/main" count="113" uniqueCount="67">
  <si>
    <t>N ТЗ</t>
  </si>
  <si>
    <t>ПИР (тыс.руб.)</t>
  </si>
  <si>
    <t>ЛЭП-0,4 кВ</t>
  </si>
  <si>
    <t>Всего</t>
  </si>
  <si>
    <t>Линия электропередач, КТП</t>
  </si>
  <si>
    <t>ВЛИ-0,4 кВ</t>
  </si>
  <si>
    <t>Кол-во (шт)</t>
  </si>
  <si>
    <t>Строительная длина (км), мощность (мВА)</t>
  </si>
  <si>
    <t>УКРУПНЕННЫЙ РАСЧЕТ СТОИМОСТИ ОБЪЕКТОВ ТЕХНОЛОГИЧЕСКОГО ПРИСОЕДИНЕНИЯ В ТЕКУЩИХ ЦЕНАХ 2011 ГОДА БЕЗ НДС</t>
  </si>
  <si>
    <t>Итого стоимость без ПИР (тыс.руб.)</t>
  </si>
  <si>
    <t>СМР (тыс.руб.)удельно</t>
  </si>
  <si>
    <t>Всего СМР (тыс.руб.)</t>
  </si>
  <si>
    <t>Стоимость оборудования (тыс.руб.) удельно</t>
  </si>
  <si>
    <t>Всего стоимость оборудования (тыс.руб.)</t>
  </si>
  <si>
    <t>Демонтаж провода</t>
  </si>
  <si>
    <t>УКРУПНЕННЫЙ РАСЧЕТ СТОИМОСТИ ОБЪЕКТОВ ТЕХНОЛОГИЧЕСКОГО ПРИСОЕДИНЕНИЯ В ТЕКУЩИХ ЦЕНАХ 2010 ГОДА БЕЗ НДС</t>
  </si>
  <si>
    <t>Ответвление</t>
  </si>
  <si>
    <t>КЛ-0,4 кВ</t>
  </si>
  <si>
    <t>Расширение стр.части</t>
  </si>
  <si>
    <t>Уст-ка панели РУ-0,4 кВ</t>
  </si>
  <si>
    <t>1795845;1818120</t>
  </si>
  <si>
    <t>Приложение 1</t>
  </si>
  <si>
    <t>Календарный план выполнения работ</t>
  </si>
  <si>
    <t>№ п/п</t>
  </si>
  <si>
    <t>Наименование объекта и содержание работ</t>
  </si>
  <si>
    <t>График выполнения (в неделях с момента заключения договора)</t>
  </si>
  <si>
    <t>1.1</t>
  </si>
  <si>
    <t>Осмотр объекта строительства. Уточнение исходных данных</t>
  </si>
  <si>
    <t>1.2</t>
  </si>
  <si>
    <t>Разработка ПСД</t>
  </si>
  <si>
    <t>1.3</t>
  </si>
  <si>
    <t>Комплектация материалами и оборудованием</t>
  </si>
  <si>
    <t>1.4</t>
  </si>
  <si>
    <t xml:space="preserve">Выполнение строительно-монтажных и пуско-наладочных работ </t>
  </si>
  <si>
    <t>1.5</t>
  </si>
  <si>
    <t>Выполнение исполнительной и технической документации</t>
  </si>
  <si>
    <t>1.6</t>
  </si>
  <si>
    <t>Оформление и передача в УКС формы КС 14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</si>
  <si>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</si>
  <si>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</si>
  <si>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</si>
  <si>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</si>
  <si>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</si>
  <si>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</si>
  <si>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</si>
  <si>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</si>
  <si>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</si>
  <si>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</si>
  <si>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</si>
  <si>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</si>
  <si>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</si>
  <si>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</si>
  <si>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</si>
  <si>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</si>
  <si>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</si>
  <si>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</si>
  <si>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</si>
  <si>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</si>
  <si>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</si>
  <si>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</si>
  <si>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</si>
  <si>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</si>
  <si>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г. Чаплыгин, ул. Полевая, 2 а артезианская скважина</t>
  </si>
  <si>
    <t>г. Данков, ул. Л. Толстого, 32/2 склад №2, помещение №3</t>
  </si>
  <si>
    <t>г. Данков, район завода ЖБИ-6, № 402 гараж</t>
  </si>
  <si>
    <t>в 45 м по направлению на запад от ориентира: п. Лев Толстой, ул. О. Лапочкина, 15 жилой дом</t>
  </si>
  <si>
    <t>с. Троицкое, ул. Центральная, д. 69, кв. 2 жилой дом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</si>
</sst>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sz val="9"/>
      <color rgb="FFC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164" fontId="1" fillId="0" borderId="2" xfId="0" applyNumberFormat="1" applyFont="1" applyBorder="1" applyAlignment="1">
      <alignment horizontal="center" vertical="center" wrapText="1"/>
    </xf>
    <xf numFmtId="0" fontId="0" fillId="0" borderId="10" xfId="0" applyBorder="1"/>
    <xf numFmtId="0" fontId="3" fillId="0" borderId="9" xfId="0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1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Border="1"/>
    <xf numFmtId="1" fontId="5" fillId="0" borderId="10" xfId="0" applyNumberFormat="1" applyFont="1" applyFill="1" applyBorder="1"/>
    <xf numFmtId="0" fontId="5" fillId="0" borderId="9" xfId="0" applyFont="1" applyBorder="1"/>
    <xf numFmtId="164" fontId="5" fillId="0" borderId="9" xfId="0" applyNumberFormat="1" applyFont="1" applyBorder="1"/>
    <xf numFmtId="1" fontId="5" fillId="0" borderId="9" xfId="0" applyNumberFormat="1" applyFont="1" applyFill="1" applyBorder="1"/>
    <xf numFmtId="164" fontId="5" fillId="0" borderId="3" xfId="0" applyNumberFormat="1" applyFont="1" applyBorder="1"/>
    <xf numFmtId="164" fontId="5" fillId="0" borderId="5" xfId="0" applyNumberFormat="1" applyFont="1" applyBorder="1"/>
    <xf numFmtId="164" fontId="5" fillId="0" borderId="1" xfId="0" applyNumberFormat="1" applyFont="1" applyBorder="1"/>
    <xf numFmtId="164" fontId="5" fillId="0" borderId="6" xfId="0" applyNumberFormat="1" applyFont="1" applyBorder="1"/>
    <xf numFmtId="1" fontId="5" fillId="0" borderId="6" xfId="0" applyNumberFormat="1" applyFont="1" applyFill="1" applyBorder="1"/>
    <xf numFmtId="1" fontId="5" fillId="0" borderId="1" xfId="0" applyNumberFormat="1" applyFont="1" applyFill="1" applyBorder="1"/>
    <xf numFmtId="1" fontId="5" fillId="0" borderId="5" xfId="0" applyNumberFormat="1" applyFont="1" applyFill="1" applyBorder="1"/>
    <xf numFmtId="0" fontId="0" fillId="0" borderId="9" xfId="0" applyBorder="1"/>
    <xf numFmtId="164" fontId="5" fillId="0" borderId="4" xfId="0" applyNumberFormat="1" applyFont="1" applyBorder="1"/>
    <xf numFmtId="0" fontId="0" fillId="0" borderId="8" xfId="0" applyBorder="1"/>
    <xf numFmtId="164" fontId="5" fillId="0" borderId="8" xfId="0" applyNumberFormat="1" applyFont="1" applyBorder="1"/>
    <xf numFmtId="1" fontId="5" fillId="0" borderId="8" xfId="0" applyNumberFormat="1" applyFont="1" applyFill="1" applyBorder="1"/>
    <xf numFmtId="164" fontId="1" fillId="2" borderId="11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" fontId="5" fillId="0" borderId="4" xfId="0" applyNumberFormat="1" applyFont="1" applyFill="1" applyBorder="1"/>
    <xf numFmtId="0" fontId="5" fillId="0" borderId="5" xfId="0" applyFont="1" applyBorder="1"/>
    <xf numFmtId="164" fontId="0" fillId="0" borderId="5" xfId="0" applyNumberFormat="1" applyBorder="1"/>
    <xf numFmtId="0" fontId="3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1" xfId="0" applyFont="1" applyBorder="1"/>
    <xf numFmtId="0" fontId="5" fillId="0" borderId="6" xfId="0" applyFont="1" applyBorder="1"/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3" borderId="1" xfId="0" applyFill="1" applyBorder="1"/>
    <xf numFmtId="0" fontId="1" fillId="0" borderId="0" xfId="0" applyFont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K12"/>
  <sheetViews>
    <sheetView zoomScaleNormal="100" workbookViewId="0">
      <pane ySplit="3" topLeftCell="A4" activePane="bottomLeft" state="frozen"/>
      <selection pane="bottomLeft" activeCell="A8" sqref="A8:XFD8"/>
    </sheetView>
  </sheetViews>
  <sheetFormatPr defaultRowHeight="15" x14ac:dyDescent="0.25"/>
  <cols>
    <col min="1" max="1" width="13.7109375" style="9" customWidth="1"/>
    <col min="2" max="2" width="23" customWidth="1"/>
    <col min="3" max="3" width="17.140625" style="2" customWidth="1"/>
    <col min="4" max="4" width="7.28515625" style="7" customWidth="1"/>
    <col min="5" max="8" width="17.140625" style="2" customWidth="1"/>
    <col min="9" max="9" width="19.140625" style="2" customWidth="1"/>
    <col min="10" max="10" width="20.7109375" style="2" customWidth="1"/>
    <col min="11" max="11" width="21.85546875" style="2" customWidth="1"/>
    <col min="12" max="12" width="10.140625" bestFit="1" customWidth="1"/>
  </cols>
  <sheetData>
    <row r="1" spans="1:11" x14ac:dyDescent="0.25">
      <c r="A1" s="43" t="s">
        <v>8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ht="19.5" thickBot="1" x14ac:dyDescent="0.3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60.75" thickBot="1" x14ac:dyDescent="0.3">
      <c r="A3" s="8" t="s">
        <v>0</v>
      </c>
      <c r="B3" s="1" t="s">
        <v>4</v>
      </c>
      <c r="C3" s="3" t="s">
        <v>7</v>
      </c>
      <c r="D3" s="6" t="s">
        <v>6</v>
      </c>
      <c r="E3" s="3" t="s">
        <v>12</v>
      </c>
      <c r="F3" s="10" t="s">
        <v>13</v>
      </c>
      <c r="G3" s="3" t="s">
        <v>10</v>
      </c>
      <c r="H3" s="10" t="s">
        <v>11</v>
      </c>
      <c r="I3" s="3" t="s">
        <v>9</v>
      </c>
      <c r="J3" s="10" t="s">
        <v>1</v>
      </c>
      <c r="K3" s="10" t="s">
        <v>3</v>
      </c>
    </row>
    <row r="4" spans="1:11" ht="16.5" thickTop="1" thickBot="1" x14ac:dyDescent="0.3">
      <c r="A4" s="33">
        <v>1581942</v>
      </c>
      <c r="B4" s="25" t="s">
        <v>2</v>
      </c>
      <c r="C4" s="26">
        <v>0.29499999999999998</v>
      </c>
      <c r="D4" s="27"/>
      <c r="E4" s="24"/>
      <c r="F4" s="24"/>
      <c r="G4" s="24">
        <v>1300</v>
      </c>
      <c r="H4" s="16">
        <f t="shared" ref="H4" si="0">C4*G4</f>
        <v>383.5</v>
      </c>
      <c r="I4" s="16">
        <f t="shared" ref="I4:I5" si="1">F4+H4</f>
        <v>383.5</v>
      </c>
      <c r="J4" s="16">
        <f>I4*0.08</f>
        <v>30.68</v>
      </c>
      <c r="K4" s="16">
        <f t="shared" ref="K4:K5" si="2">I4+J4</f>
        <v>414.18</v>
      </c>
    </row>
    <row r="5" spans="1:11" ht="16.5" thickTop="1" thickBot="1" x14ac:dyDescent="0.3">
      <c r="A5" s="5">
        <v>1825164</v>
      </c>
      <c r="B5" s="23" t="s">
        <v>5</v>
      </c>
      <c r="C5" s="14">
        <v>0.1</v>
      </c>
      <c r="D5" s="15"/>
      <c r="E5" s="14"/>
      <c r="F5" s="14"/>
      <c r="G5" s="14">
        <v>1300</v>
      </c>
      <c r="H5" s="14">
        <f t="shared" ref="H5" si="3">C5*G5</f>
        <v>130</v>
      </c>
      <c r="I5" s="14">
        <f t="shared" si="1"/>
        <v>130</v>
      </c>
      <c r="J5" s="14">
        <f t="shared" ref="J5" si="4">I5*0.08</f>
        <v>10.4</v>
      </c>
      <c r="K5" s="14">
        <f t="shared" si="2"/>
        <v>140.4</v>
      </c>
    </row>
    <row r="6" spans="1:11" ht="15.75" thickTop="1" x14ac:dyDescent="0.25">
      <c r="A6" s="44">
        <v>1813581</v>
      </c>
      <c r="B6" s="4" t="s">
        <v>2</v>
      </c>
      <c r="C6" s="11">
        <v>0.2</v>
      </c>
      <c r="D6" s="12"/>
      <c r="E6" s="11"/>
      <c r="F6" s="11"/>
      <c r="G6" s="11">
        <v>1300</v>
      </c>
      <c r="H6" s="11">
        <f t="shared" ref="H6" si="5">C6*G6</f>
        <v>260</v>
      </c>
      <c r="I6" s="16">
        <f t="shared" ref="I6:I7" si="6">F6+H6</f>
        <v>260</v>
      </c>
      <c r="J6" s="16">
        <f>I6*0.08</f>
        <v>20.8</v>
      </c>
      <c r="K6" s="16">
        <f t="shared" ref="K6:K7" si="7">I6+J6</f>
        <v>280.8</v>
      </c>
    </row>
    <row r="7" spans="1:11" ht="15.75" thickBot="1" x14ac:dyDescent="0.3">
      <c r="A7" s="45"/>
      <c r="B7" s="31" t="s">
        <v>14</v>
      </c>
      <c r="C7" s="17">
        <v>0.15</v>
      </c>
      <c r="D7" s="22"/>
      <c r="E7" s="17"/>
      <c r="F7" s="17"/>
      <c r="G7" s="17">
        <v>50</v>
      </c>
      <c r="H7" s="17">
        <f>C7*G7</f>
        <v>7.5</v>
      </c>
      <c r="I7" s="32">
        <f t="shared" si="6"/>
        <v>7.5</v>
      </c>
      <c r="J7" s="32">
        <f t="shared" ref="J7" si="8">I7*0.08</f>
        <v>0.6</v>
      </c>
      <c r="K7" s="32">
        <f t="shared" si="7"/>
        <v>8.1</v>
      </c>
    </row>
    <row r="8" spans="1:11" ht="16.5" thickTop="1" thickBot="1" x14ac:dyDescent="0.3">
      <c r="A8" s="5">
        <v>1708590</v>
      </c>
      <c r="B8" s="13" t="s">
        <v>16</v>
      </c>
      <c r="C8" s="14"/>
      <c r="D8" s="15">
        <v>1</v>
      </c>
      <c r="E8" s="14"/>
      <c r="F8" s="14"/>
      <c r="G8" s="14">
        <v>18</v>
      </c>
      <c r="H8" s="14">
        <f>D8*G8</f>
        <v>18</v>
      </c>
      <c r="I8" s="14">
        <f t="shared" ref="I8:I9" si="9">F8+H8</f>
        <v>18</v>
      </c>
      <c r="J8" s="14">
        <f t="shared" ref="J8:J9" si="10">I8*0.08</f>
        <v>1.44</v>
      </c>
      <c r="K8" s="14">
        <f t="shared" ref="K8:K9" si="11">I8+J8</f>
        <v>19.440000000000001</v>
      </c>
    </row>
    <row r="9" spans="1:11" ht="15.75" thickTop="1" x14ac:dyDescent="0.25">
      <c r="A9" s="46" t="s">
        <v>20</v>
      </c>
      <c r="B9" s="34" t="s">
        <v>17</v>
      </c>
      <c r="C9" s="16">
        <v>0.11</v>
      </c>
      <c r="D9" s="30"/>
      <c r="E9" s="24"/>
      <c r="F9" s="24"/>
      <c r="G9" s="26">
        <v>2000</v>
      </c>
      <c r="H9" s="26">
        <f t="shared" ref="H9" si="12">C9*G9</f>
        <v>220</v>
      </c>
      <c r="I9" s="26">
        <f t="shared" si="9"/>
        <v>220</v>
      </c>
      <c r="J9" s="26">
        <f t="shared" si="10"/>
        <v>17.600000000000001</v>
      </c>
      <c r="K9" s="26">
        <f t="shared" si="11"/>
        <v>237.6</v>
      </c>
    </row>
    <row r="10" spans="1:11" x14ac:dyDescent="0.25">
      <c r="A10" s="47"/>
      <c r="B10" s="35" t="s">
        <v>18</v>
      </c>
      <c r="C10" s="18"/>
      <c r="D10" s="21">
        <v>1</v>
      </c>
      <c r="E10" s="18"/>
      <c r="F10" s="18"/>
      <c r="G10" s="18">
        <v>60</v>
      </c>
      <c r="H10" s="18">
        <f>D10*G10</f>
        <v>60</v>
      </c>
      <c r="I10" s="18">
        <f t="shared" ref="I10" si="13">F10+H10</f>
        <v>60</v>
      </c>
      <c r="J10" s="18">
        <f t="shared" ref="J10" si="14">I10*0.08</f>
        <v>4.8</v>
      </c>
      <c r="K10" s="18">
        <f t="shared" ref="K10" si="15">I10+J10</f>
        <v>64.8</v>
      </c>
    </row>
    <row r="11" spans="1:11" ht="15.75" thickBot="1" x14ac:dyDescent="0.3">
      <c r="A11" s="48"/>
      <c r="B11" s="36" t="s">
        <v>19</v>
      </c>
      <c r="C11" s="19"/>
      <c r="D11" s="20">
        <v>1</v>
      </c>
      <c r="E11" s="17"/>
      <c r="F11" s="17"/>
      <c r="G11" s="17">
        <v>102.92400000000001</v>
      </c>
      <c r="H11" s="17">
        <f>D11*G11</f>
        <v>102.92400000000001</v>
      </c>
      <c r="I11" s="17">
        <f t="shared" ref="I11" si="16">F11+H11</f>
        <v>102.92400000000001</v>
      </c>
      <c r="J11" s="17">
        <f t="shared" ref="J11" si="17">I11*0.08</f>
        <v>8.2339200000000012</v>
      </c>
      <c r="K11" s="17">
        <f t="shared" ref="K11" si="18">I11+J11</f>
        <v>111.15792</v>
      </c>
    </row>
    <row r="12" spans="1:11" ht="15.75" thickTop="1" x14ac:dyDescent="0.25">
      <c r="F12" s="2">
        <f>SUM(F4:F11)</f>
        <v>0</v>
      </c>
      <c r="H12" s="2">
        <f>SUM(H4:H11)</f>
        <v>1181.924</v>
      </c>
      <c r="I12" s="2">
        <f>SUM(I4:I11)</f>
        <v>1181.924</v>
      </c>
      <c r="J12" s="2">
        <f>SUM(J4:J11)</f>
        <v>94.553919999999991</v>
      </c>
      <c r="K12" s="2">
        <f>SUM(K4:K11)</f>
        <v>1276.4779200000003</v>
      </c>
    </row>
  </sheetData>
  <autoFilter ref="A3:L3"/>
  <mergeCells count="4">
    <mergeCell ref="A1:K1"/>
    <mergeCell ref="A6:A7"/>
    <mergeCell ref="A9:A11"/>
    <mergeCell ref="A2:K2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Normal="100" workbookViewId="0">
      <pane ySplit="3" topLeftCell="A4" activePane="bottomLeft" state="frozen"/>
      <selection pane="bottomLeft" activeCell="C24" sqref="C24"/>
    </sheetView>
  </sheetViews>
  <sheetFormatPr defaultRowHeight="15" x14ac:dyDescent="0.25"/>
  <cols>
    <col min="1" max="1" width="13.7109375" style="9" customWidth="1"/>
    <col min="2" max="2" width="23" customWidth="1"/>
    <col min="3" max="3" width="17.140625" style="2" customWidth="1"/>
    <col min="4" max="4" width="7.28515625" style="7" customWidth="1"/>
    <col min="5" max="8" width="17.140625" style="2" customWidth="1"/>
    <col min="9" max="9" width="19.140625" style="2" customWidth="1"/>
    <col min="10" max="10" width="20.7109375" style="2" customWidth="1"/>
    <col min="11" max="11" width="21.85546875" style="2" customWidth="1"/>
    <col min="12" max="12" width="10.140625" bestFit="1" customWidth="1"/>
  </cols>
  <sheetData>
    <row r="1" spans="1:11" x14ac:dyDescent="0.25">
      <c r="A1" s="43" t="s">
        <v>15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ht="19.5" thickBot="1" x14ac:dyDescent="0.3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60.75" thickBot="1" x14ac:dyDescent="0.3">
      <c r="A3" s="8" t="s">
        <v>0</v>
      </c>
      <c r="B3" s="1" t="s">
        <v>4</v>
      </c>
      <c r="C3" s="3" t="s">
        <v>7</v>
      </c>
      <c r="D3" s="6" t="s">
        <v>6</v>
      </c>
      <c r="E3" s="3" t="s">
        <v>12</v>
      </c>
      <c r="F3" s="28" t="s">
        <v>13</v>
      </c>
      <c r="G3" s="29" t="s">
        <v>10</v>
      </c>
      <c r="H3" s="10" t="s">
        <v>11</v>
      </c>
      <c r="I3" s="3" t="s">
        <v>9</v>
      </c>
      <c r="J3" s="10" t="s">
        <v>1</v>
      </c>
      <c r="K3" s="10" t="s">
        <v>3</v>
      </c>
    </row>
    <row r="4" spans="1:11" ht="16.5" thickTop="1" thickBot="1" x14ac:dyDescent="0.3">
      <c r="A4" s="33">
        <v>1581942</v>
      </c>
      <c r="B4" s="25" t="s">
        <v>2</v>
      </c>
      <c r="C4" s="26">
        <v>0.29499999999999998</v>
      </c>
      <c r="D4" s="27"/>
      <c r="E4" s="24"/>
      <c r="F4" s="18"/>
      <c r="G4" s="18">
        <v>383.5</v>
      </c>
      <c r="H4" s="16">
        <f t="shared" ref="H4:H11" si="0">G4*4.74/4.85</f>
        <v>374.80206185567016</v>
      </c>
      <c r="I4" s="16">
        <f t="shared" ref="I4:I11" si="1">F4+H4</f>
        <v>374.80206185567016</v>
      </c>
      <c r="J4" s="16">
        <f>'2011'!J4*3.13/3.31</f>
        <v>29.011601208459211</v>
      </c>
      <c r="K4" s="16">
        <f t="shared" ref="K4:K11" si="2">I4+J4</f>
        <v>403.8136630641294</v>
      </c>
    </row>
    <row r="5" spans="1:11" ht="16.5" thickTop="1" thickBot="1" x14ac:dyDescent="0.3">
      <c r="A5" s="5">
        <v>1825164</v>
      </c>
      <c r="B5" s="23" t="s">
        <v>5</v>
      </c>
      <c r="C5" s="14">
        <v>0.1</v>
      </c>
      <c r="D5" s="15"/>
      <c r="E5" s="14"/>
      <c r="F5" s="14"/>
      <c r="G5" s="14">
        <v>130</v>
      </c>
      <c r="H5" s="14">
        <f t="shared" si="0"/>
        <v>127.05154639175259</v>
      </c>
      <c r="I5" s="14">
        <f t="shared" si="1"/>
        <v>127.05154639175259</v>
      </c>
      <c r="J5" s="14">
        <f>'2011'!J5*3.13/3.31</f>
        <v>9.8344410876132926</v>
      </c>
      <c r="K5" s="14">
        <f t="shared" si="2"/>
        <v>136.88598747936589</v>
      </c>
    </row>
    <row r="6" spans="1:11" ht="15.75" thickTop="1" x14ac:dyDescent="0.25">
      <c r="A6" s="44">
        <v>1813581</v>
      </c>
      <c r="B6" s="4" t="s">
        <v>2</v>
      </c>
      <c r="C6" s="11">
        <v>0.2</v>
      </c>
      <c r="D6" s="12"/>
      <c r="E6" s="11"/>
      <c r="F6" s="11"/>
      <c r="G6" s="11">
        <v>260</v>
      </c>
      <c r="H6" s="16">
        <f t="shared" si="0"/>
        <v>254.10309278350519</v>
      </c>
      <c r="I6" s="16">
        <f t="shared" si="1"/>
        <v>254.10309278350519</v>
      </c>
      <c r="J6" s="16">
        <f>'2011'!J6*3.13/3.31</f>
        <v>19.668882175226585</v>
      </c>
      <c r="K6" s="16">
        <f t="shared" si="2"/>
        <v>273.77197495873179</v>
      </c>
    </row>
    <row r="7" spans="1:11" ht="15.75" thickBot="1" x14ac:dyDescent="0.3">
      <c r="A7" s="45"/>
      <c r="B7" s="31" t="s">
        <v>14</v>
      </c>
      <c r="C7" s="17">
        <v>0.15</v>
      </c>
      <c r="D7" s="22"/>
      <c r="E7" s="17"/>
      <c r="F7" s="17"/>
      <c r="G7" s="17">
        <v>7.5</v>
      </c>
      <c r="H7" s="19">
        <f t="shared" si="0"/>
        <v>7.3298969072164963</v>
      </c>
      <c r="I7" s="19">
        <f t="shared" si="1"/>
        <v>7.3298969072164963</v>
      </c>
      <c r="J7" s="19">
        <f>'2011'!J7*3.13/3.31</f>
        <v>0.5673716012084592</v>
      </c>
      <c r="K7" s="19">
        <f t="shared" si="2"/>
        <v>7.8972685084249559</v>
      </c>
    </row>
    <row r="8" spans="1:11" ht="16.5" thickTop="1" thickBot="1" x14ac:dyDescent="0.3">
      <c r="A8" s="5">
        <v>1708590</v>
      </c>
      <c r="B8" s="13" t="s">
        <v>16</v>
      </c>
      <c r="C8" s="14"/>
      <c r="D8" s="15">
        <v>1</v>
      </c>
      <c r="E8" s="14"/>
      <c r="F8" s="14"/>
      <c r="G8" s="14">
        <v>18</v>
      </c>
      <c r="H8" s="14">
        <f t="shared" si="0"/>
        <v>17.591752577319589</v>
      </c>
      <c r="I8" s="14">
        <f t="shared" si="1"/>
        <v>17.591752577319589</v>
      </c>
      <c r="J8" s="14">
        <f>'2011'!J8*3.13/3.31</f>
        <v>1.3616918429003022</v>
      </c>
      <c r="K8" s="14">
        <f t="shared" si="2"/>
        <v>18.953444420219892</v>
      </c>
    </row>
    <row r="9" spans="1:11" ht="15.75" thickTop="1" x14ac:dyDescent="0.25">
      <c r="A9" s="46" t="s">
        <v>20</v>
      </c>
      <c r="B9" s="34" t="s">
        <v>17</v>
      </c>
      <c r="C9" s="16">
        <v>0.11</v>
      </c>
      <c r="D9" s="30"/>
      <c r="E9" s="24"/>
      <c r="F9" s="16"/>
      <c r="G9" s="16">
        <v>220</v>
      </c>
      <c r="H9" s="16">
        <f t="shared" si="0"/>
        <v>215.01030927835052</v>
      </c>
      <c r="I9" s="16">
        <f t="shared" si="1"/>
        <v>215.01030927835052</v>
      </c>
      <c r="J9" s="16">
        <f>'2011'!J9*3.13/3.31</f>
        <v>16.642900302114803</v>
      </c>
      <c r="K9" s="16">
        <f t="shared" si="2"/>
        <v>231.65320958046533</v>
      </c>
    </row>
    <row r="10" spans="1:11" x14ac:dyDescent="0.25">
      <c r="A10" s="47"/>
      <c r="B10" s="35" t="s">
        <v>18</v>
      </c>
      <c r="C10" s="18"/>
      <c r="D10" s="21">
        <v>1</v>
      </c>
      <c r="E10" s="18"/>
      <c r="F10" s="18"/>
      <c r="G10" s="18">
        <v>60</v>
      </c>
      <c r="H10" s="16">
        <f t="shared" si="0"/>
        <v>58.639175257731971</v>
      </c>
      <c r="I10" s="16">
        <f t="shared" si="1"/>
        <v>58.639175257731971</v>
      </c>
      <c r="J10" s="16">
        <f>'2011'!J10*3.13/3.31</f>
        <v>4.5389728096676736</v>
      </c>
      <c r="K10" s="16">
        <f t="shared" si="2"/>
        <v>63.178148067399647</v>
      </c>
    </row>
    <row r="11" spans="1:11" ht="15.75" thickBot="1" x14ac:dyDescent="0.3">
      <c r="A11" s="48"/>
      <c r="B11" s="36" t="s">
        <v>19</v>
      </c>
      <c r="C11" s="19"/>
      <c r="D11" s="20">
        <v>1</v>
      </c>
      <c r="E11" s="17"/>
      <c r="F11" s="19"/>
      <c r="G11" s="19">
        <v>102.92400000000001</v>
      </c>
      <c r="H11" s="19">
        <f t="shared" si="0"/>
        <v>100.58964123711343</v>
      </c>
      <c r="I11" s="19">
        <f t="shared" si="1"/>
        <v>100.58964123711343</v>
      </c>
      <c r="J11" s="19">
        <f>'2011'!J11*3.13/3.31</f>
        <v>7.7861539577039283</v>
      </c>
      <c r="K11" s="19">
        <f t="shared" si="2"/>
        <v>108.37579519481736</v>
      </c>
    </row>
    <row r="12" spans="1:11" ht="15.75" thickTop="1" x14ac:dyDescent="0.25"/>
    <row r="13" spans="1:11" x14ac:dyDescent="0.25">
      <c r="F13" s="2">
        <f t="shared" ref="F13:K13" si="3">SUM(F4:F11)</f>
        <v>0</v>
      </c>
      <c r="G13" s="2">
        <f t="shared" si="3"/>
        <v>1181.924</v>
      </c>
      <c r="H13" s="2">
        <f t="shared" si="3"/>
        <v>1155.1174762886599</v>
      </c>
      <c r="I13" s="2">
        <f t="shared" si="3"/>
        <v>1155.1174762886599</v>
      </c>
      <c r="J13" s="2">
        <f t="shared" si="3"/>
        <v>89.412014984894242</v>
      </c>
      <c r="K13" s="2">
        <f t="shared" si="3"/>
        <v>1244.5294912735542</v>
      </c>
    </row>
  </sheetData>
  <autoFilter ref="A3:L3"/>
  <mergeCells count="4">
    <mergeCell ref="A1:K1"/>
    <mergeCell ref="A2:K2"/>
    <mergeCell ref="A6:A7"/>
    <mergeCell ref="A9:A11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P40"/>
  <sheetViews>
    <sheetView tabSelected="1" workbookViewId="0">
      <selection activeCell="S46" sqref="S46"/>
    </sheetView>
  </sheetViews>
  <sheetFormatPr defaultRowHeight="15" x14ac:dyDescent="0.25"/>
  <cols>
    <col min="2" max="2" width="64.28515625" customWidth="1"/>
    <col min="3" max="15" width="3.7109375" customWidth="1"/>
  </cols>
  <sheetData>
    <row r="1" spans="1:16" x14ac:dyDescent="0.25">
      <c r="K1" s="53" t="s">
        <v>21</v>
      </c>
      <c r="L1" s="53"/>
      <c r="M1" s="53"/>
      <c r="N1" s="53"/>
      <c r="O1" s="53"/>
      <c r="P1" s="53"/>
    </row>
    <row r="2" spans="1:16" x14ac:dyDescent="0.25">
      <c r="A2" s="53" t="s">
        <v>22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</row>
    <row r="4" spans="1:16" x14ac:dyDescent="0.25">
      <c r="A4" s="54" t="s">
        <v>23</v>
      </c>
      <c r="B4" s="56" t="s">
        <v>24</v>
      </c>
      <c r="C4" s="58" t="s">
        <v>25</v>
      </c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60"/>
    </row>
    <row r="5" spans="1:16" x14ac:dyDescent="0.25">
      <c r="A5" s="55"/>
      <c r="B5" s="57"/>
      <c r="C5" s="37">
        <v>1</v>
      </c>
      <c r="D5" s="37">
        <v>2</v>
      </c>
      <c r="E5" s="37">
        <v>3</v>
      </c>
      <c r="F5" s="37">
        <v>4</v>
      </c>
      <c r="G5" s="37">
        <v>5</v>
      </c>
      <c r="H5" s="37">
        <v>6</v>
      </c>
      <c r="I5" s="37">
        <v>7</v>
      </c>
      <c r="J5" s="37">
        <v>8</v>
      </c>
      <c r="K5" s="37">
        <v>9</v>
      </c>
      <c r="L5" s="37">
        <v>10</v>
      </c>
      <c r="M5" s="37">
        <v>11</v>
      </c>
      <c r="N5" s="37">
        <v>12</v>
      </c>
      <c r="O5" s="37">
        <v>13</v>
      </c>
    </row>
    <row r="6" spans="1:16" ht="30" customHeight="1" x14ac:dyDescent="0.25">
      <c r="A6" s="38">
        <v>1</v>
      </c>
      <c r="B6" s="39" t="s">
        <v>64</v>
      </c>
      <c r="C6" s="50">
        <v>1581942</v>
      </c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2"/>
    </row>
    <row r="7" spans="1:16" x14ac:dyDescent="0.25">
      <c r="A7" s="40" t="s">
        <v>26</v>
      </c>
      <c r="B7" s="41" t="s">
        <v>27</v>
      </c>
      <c r="C7" s="42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</row>
    <row r="8" spans="1:16" x14ac:dyDescent="0.25">
      <c r="A8" s="40" t="s">
        <v>28</v>
      </c>
      <c r="B8" s="41" t="s">
        <v>29</v>
      </c>
      <c r="C8" s="42"/>
      <c r="D8" s="42"/>
      <c r="E8" s="42"/>
      <c r="F8" s="42"/>
      <c r="G8" s="42"/>
      <c r="H8" s="42"/>
      <c r="I8" s="41"/>
      <c r="J8" s="41"/>
      <c r="K8" s="41"/>
      <c r="L8" s="41"/>
      <c r="M8" s="41"/>
      <c r="N8" s="41"/>
      <c r="O8" s="41"/>
    </row>
    <row r="9" spans="1:16" x14ac:dyDescent="0.25">
      <c r="A9" s="40" t="s">
        <v>30</v>
      </c>
      <c r="B9" s="41" t="s">
        <v>31</v>
      </c>
      <c r="C9" s="42"/>
      <c r="D9" s="42"/>
      <c r="E9" s="42"/>
      <c r="F9" s="42"/>
      <c r="G9" s="42"/>
      <c r="H9" s="42"/>
      <c r="I9" s="41"/>
      <c r="J9" s="41"/>
      <c r="K9" s="41"/>
      <c r="L9" s="41"/>
      <c r="M9" s="41"/>
      <c r="N9" s="41"/>
      <c r="O9" s="41"/>
    </row>
    <row r="10" spans="1:16" x14ac:dyDescent="0.25">
      <c r="A10" s="40" t="s">
        <v>32</v>
      </c>
      <c r="B10" s="41" t="s">
        <v>33</v>
      </c>
      <c r="C10" s="41"/>
      <c r="D10" s="41"/>
      <c r="E10" s="41"/>
      <c r="F10" s="41"/>
      <c r="G10" s="41"/>
      <c r="H10" s="41"/>
      <c r="I10" s="42"/>
      <c r="J10" s="42"/>
      <c r="K10" s="42"/>
      <c r="L10" s="42"/>
      <c r="M10" s="42"/>
      <c r="N10" s="42"/>
      <c r="O10" s="41"/>
    </row>
    <row r="11" spans="1:16" x14ac:dyDescent="0.25">
      <c r="A11" s="40" t="s">
        <v>34</v>
      </c>
      <c r="B11" s="41" t="s">
        <v>35</v>
      </c>
      <c r="C11" s="41"/>
      <c r="D11" s="41"/>
      <c r="E11" s="41"/>
      <c r="F11" s="41"/>
      <c r="G11" s="41"/>
      <c r="H11" s="41"/>
      <c r="I11" s="42"/>
      <c r="J11" s="42"/>
      <c r="K11" s="42"/>
      <c r="L11" s="42"/>
      <c r="M11" s="42"/>
      <c r="N11" s="42"/>
      <c r="O11" s="41"/>
    </row>
    <row r="12" spans="1:16" x14ac:dyDescent="0.25">
      <c r="A12" s="40" t="s">
        <v>36</v>
      </c>
      <c r="B12" s="41" t="s">
        <v>37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2"/>
    </row>
    <row r="13" spans="1:16" ht="30" customHeight="1" x14ac:dyDescent="0.25">
      <c r="A13" s="38">
        <v>2</v>
      </c>
      <c r="B13" s="39" t="s">
        <v>65</v>
      </c>
      <c r="C13" s="50">
        <v>1825164</v>
      </c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2"/>
    </row>
    <row r="14" spans="1:16" x14ac:dyDescent="0.25">
      <c r="A14" s="40" t="s">
        <v>38</v>
      </c>
      <c r="B14" s="41" t="s">
        <v>27</v>
      </c>
      <c r="C14" s="42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</row>
    <row r="15" spans="1:16" x14ac:dyDescent="0.25">
      <c r="A15" s="40" t="s">
        <v>39</v>
      </c>
      <c r="B15" s="41" t="s">
        <v>29</v>
      </c>
      <c r="C15" s="42"/>
      <c r="D15" s="42"/>
      <c r="E15" s="42"/>
      <c r="F15" s="42"/>
      <c r="G15" s="42"/>
      <c r="H15" s="42"/>
      <c r="I15" s="41"/>
      <c r="J15" s="41"/>
      <c r="K15" s="41"/>
      <c r="L15" s="41"/>
      <c r="M15" s="41"/>
      <c r="N15" s="41"/>
      <c r="O15" s="41"/>
    </row>
    <row r="16" spans="1:16" x14ac:dyDescent="0.25">
      <c r="A16" s="40" t="s">
        <v>40</v>
      </c>
      <c r="B16" s="41" t="s">
        <v>31</v>
      </c>
      <c r="C16" s="42"/>
      <c r="D16" s="42"/>
      <c r="E16" s="42"/>
      <c r="F16" s="42"/>
      <c r="G16" s="42"/>
      <c r="H16" s="42"/>
      <c r="I16" s="41"/>
      <c r="J16" s="41"/>
      <c r="K16" s="41"/>
      <c r="L16" s="41"/>
      <c r="M16" s="41"/>
      <c r="N16" s="41"/>
      <c r="O16" s="41"/>
    </row>
    <row r="17" spans="1:15" x14ac:dyDescent="0.25">
      <c r="A17" s="40" t="s">
        <v>41</v>
      </c>
      <c r="B17" s="41" t="s">
        <v>33</v>
      </c>
      <c r="C17" s="41"/>
      <c r="D17" s="41"/>
      <c r="E17" s="41"/>
      <c r="F17" s="41"/>
      <c r="G17" s="41"/>
      <c r="H17" s="41"/>
      <c r="I17" s="42"/>
      <c r="J17" s="42"/>
      <c r="K17" s="42"/>
      <c r="L17" s="42"/>
      <c r="M17" s="42"/>
      <c r="N17" s="42"/>
      <c r="O17" s="41"/>
    </row>
    <row r="18" spans="1:15" x14ac:dyDescent="0.25">
      <c r="A18" s="40" t="s">
        <v>42</v>
      </c>
      <c r="B18" s="41" t="s">
        <v>35</v>
      </c>
      <c r="C18" s="41"/>
      <c r="D18" s="41"/>
      <c r="E18" s="41"/>
      <c r="F18" s="41"/>
      <c r="G18" s="41"/>
      <c r="H18" s="41"/>
      <c r="I18" s="42"/>
      <c r="J18" s="42"/>
      <c r="K18" s="42"/>
      <c r="L18" s="42"/>
      <c r="M18" s="42"/>
      <c r="N18" s="42"/>
      <c r="O18" s="41"/>
    </row>
    <row r="19" spans="1:15" x14ac:dyDescent="0.25">
      <c r="A19" s="40" t="s">
        <v>43</v>
      </c>
      <c r="B19" s="41" t="s">
        <v>37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</row>
    <row r="20" spans="1:15" ht="30" customHeight="1" x14ac:dyDescent="0.25">
      <c r="A20" s="38">
        <v>3</v>
      </c>
      <c r="B20" s="39" t="s">
        <v>66</v>
      </c>
      <c r="C20" s="50">
        <v>1813581</v>
      </c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2"/>
    </row>
    <row r="21" spans="1:15" x14ac:dyDescent="0.25">
      <c r="A21" s="40" t="s">
        <v>44</v>
      </c>
      <c r="B21" s="41" t="s">
        <v>27</v>
      </c>
      <c r="C21" s="42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</row>
    <row r="22" spans="1:15" x14ac:dyDescent="0.25">
      <c r="A22" s="40" t="s">
        <v>45</v>
      </c>
      <c r="B22" s="41" t="s">
        <v>29</v>
      </c>
      <c r="C22" s="42"/>
      <c r="D22" s="42"/>
      <c r="E22" s="42"/>
      <c r="F22" s="42"/>
      <c r="G22" s="42"/>
      <c r="H22" s="42"/>
      <c r="I22" s="41"/>
      <c r="J22" s="41"/>
      <c r="K22" s="41"/>
      <c r="L22" s="41"/>
      <c r="M22" s="41"/>
      <c r="N22" s="41"/>
      <c r="O22" s="41"/>
    </row>
    <row r="23" spans="1:15" x14ac:dyDescent="0.25">
      <c r="A23" s="40" t="s">
        <v>46</v>
      </c>
      <c r="B23" s="41" t="s">
        <v>31</v>
      </c>
      <c r="C23" s="42"/>
      <c r="D23" s="42"/>
      <c r="E23" s="42"/>
      <c r="F23" s="42"/>
      <c r="G23" s="42"/>
      <c r="H23" s="42"/>
      <c r="I23" s="41"/>
      <c r="J23" s="41"/>
      <c r="K23" s="41"/>
      <c r="L23" s="41"/>
      <c r="M23" s="41"/>
      <c r="N23" s="41"/>
      <c r="O23" s="41"/>
    </row>
    <row r="24" spans="1:15" x14ac:dyDescent="0.25">
      <c r="A24" s="40" t="s">
        <v>47</v>
      </c>
      <c r="B24" s="41" t="s">
        <v>33</v>
      </c>
      <c r="C24" s="41"/>
      <c r="D24" s="41"/>
      <c r="E24" s="41"/>
      <c r="F24" s="41"/>
      <c r="G24" s="41"/>
      <c r="H24" s="41"/>
      <c r="I24" s="42"/>
      <c r="J24" s="42"/>
      <c r="K24" s="42"/>
      <c r="L24" s="42"/>
      <c r="M24" s="42"/>
      <c r="N24" s="42"/>
      <c r="O24" s="41"/>
    </row>
    <row r="25" spans="1:15" x14ac:dyDescent="0.25">
      <c r="A25" s="40" t="s">
        <v>48</v>
      </c>
      <c r="B25" s="41" t="s">
        <v>35</v>
      </c>
      <c r="C25" s="41"/>
      <c r="D25" s="41"/>
      <c r="E25" s="41"/>
      <c r="F25" s="41"/>
      <c r="G25" s="41"/>
      <c r="H25" s="41"/>
      <c r="I25" s="42"/>
      <c r="J25" s="42"/>
      <c r="K25" s="42"/>
      <c r="L25" s="42"/>
      <c r="M25" s="42"/>
      <c r="N25" s="42"/>
      <c r="O25" s="41"/>
    </row>
    <row r="26" spans="1:15" x14ac:dyDescent="0.25">
      <c r="A26" s="40" t="s">
        <v>49</v>
      </c>
      <c r="B26" s="41" t="s">
        <v>37</v>
      </c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2"/>
    </row>
    <row r="27" spans="1:15" ht="30" customHeight="1" x14ac:dyDescent="0.25">
      <c r="A27" s="38">
        <v>4</v>
      </c>
      <c r="B27" s="39" t="s">
        <v>62</v>
      </c>
      <c r="C27" s="50">
        <v>1708590</v>
      </c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2"/>
    </row>
    <row r="28" spans="1:15" x14ac:dyDescent="0.25">
      <c r="A28" s="40" t="s">
        <v>50</v>
      </c>
      <c r="B28" s="41" t="s">
        <v>27</v>
      </c>
      <c r="C28" s="42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</row>
    <row r="29" spans="1:15" x14ac:dyDescent="0.25">
      <c r="A29" s="40" t="s">
        <v>51</v>
      </c>
      <c r="B29" s="41" t="s">
        <v>29</v>
      </c>
      <c r="C29" s="42"/>
      <c r="D29" s="42"/>
      <c r="E29" s="42"/>
      <c r="F29" s="42"/>
      <c r="G29" s="42"/>
      <c r="H29" s="42"/>
      <c r="I29" s="41"/>
      <c r="J29" s="41"/>
      <c r="K29" s="41"/>
      <c r="L29" s="41"/>
      <c r="M29" s="41"/>
      <c r="N29" s="41"/>
      <c r="O29" s="41"/>
    </row>
    <row r="30" spans="1:15" x14ac:dyDescent="0.25">
      <c r="A30" s="40" t="s">
        <v>52</v>
      </c>
      <c r="B30" s="41" t="s">
        <v>31</v>
      </c>
      <c r="C30" s="42"/>
      <c r="D30" s="42"/>
      <c r="E30" s="42"/>
      <c r="F30" s="42"/>
      <c r="G30" s="42"/>
      <c r="H30" s="42"/>
      <c r="I30" s="41"/>
      <c r="J30" s="41"/>
      <c r="K30" s="41"/>
      <c r="L30" s="41"/>
      <c r="M30" s="41"/>
      <c r="N30" s="41"/>
      <c r="O30" s="41"/>
    </row>
    <row r="31" spans="1:15" x14ac:dyDescent="0.25">
      <c r="A31" s="40" t="s">
        <v>53</v>
      </c>
      <c r="B31" s="41" t="s">
        <v>33</v>
      </c>
      <c r="C31" s="41"/>
      <c r="D31" s="41"/>
      <c r="E31" s="41"/>
      <c r="F31" s="41"/>
      <c r="G31" s="41"/>
      <c r="H31" s="41"/>
      <c r="I31" s="42"/>
      <c r="J31" s="42"/>
      <c r="K31" s="42"/>
      <c r="L31" s="42"/>
      <c r="M31" s="42"/>
      <c r="N31" s="42"/>
      <c r="O31" s="41"/>
    </row>
    <row r="32" spans="1:15" x14ac:dyDescent="0.25">
      <c r="A32" s="40" t="s">
        <v>54</v>
      </c>
      <c r="B32" s="41" t="s">
        <v>35</v>
      </c>
      <c r="C32" s="41"/>
      <c r="D32" s="41"/>
      <c r="E32" s="41"/>
      <c r="F32" s="41"/>
      <c r="G32" s="41"/>
      <c r="H32" s="41"/>
      <c r="I32" s="42"/>
      <c r="J32" s="42"/>
      <c r="K32" s="42"/>
      <c r="L32" s="42"/>
      <c r="M32" s="42"/>
      <c r="N32" s="42"/>
      <c r="O32" s="41"/>
    </row>
    <row r="33" spans="1:15" x14ac:dyDescent="0.25">
      <c r="A33" s="40" t="s">
        <v>55</v>
      </c>
      <c r="B33" s="41" t="s">
        <v>37</v>
      </c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2"/>
    </row>
    <row r="34" spans="1:15" ht="30" customHeight="1" x14ac:dyDescent="0.25">
      <c r="A34" s="38">
        <v>5</v>
      </c>
      <c r="B34" s="39" t="s">
        <v>63</v>
      </c>
      <c r="C34" s="50" t="s">
        <v>20</v>
      </c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2"/>
    </row>
    <row r="35" spans="1:15" x14ac:dyDescent="0.25">
      <c r="A35" s="40" t="s">
        <v>56</v>
      </c>
      <c r="B35" s="41" t="s">
        <v>27</v>
      </c>
      <c r="C35" s="42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</row>
    <row r="36" spans="1:15" x14ac:dyDescent="0.25">
      <c r="A36" s="40" t="s">
        <v>57</v>
      </c>
      <c r="B36" s="41" t="s">
        <v>29</v>
      </c>
      <c r="C36" s="42"/>
      <c r="D36" s="42"/>
      <c r="E36" s="42"/>
      <c r="F36" s="42"/>
      <c r="G36" s="42"/>
      <c r="H36" s="42"/>
      <c r="I36" s="41"/>
      <c r="J36" s="41"/>
      <c r="K36" s="41"/>
      <c r="L36" s="41"/>
      <c r="M36" s="41"/>
      <c r="N36" s="41"/>
      <c r="O36" s="41"/>
    </row>
    <row r="37" spans="1:15" x14ac:dyDescent="0.25">
      <c r="A37" s="40" t="s">
        <v>58</v>
      </c>
      <c r="B37" s="41" t="s">
        <v>31</v>
      </c>
      <c r="C37" s="42"/>
      <c r="D37" s="42"/>
      <c r="E37" s="42"/>
      <c r="F37" s="42"/>
      <c r="G37" s="42"/>
      <c r="H37" s="42"/>
      <c r="I37" s="41"/>
      <c r="J37" s="41"/>
      <c r="K37" s="41"/>
      <c r="L37" s="41"/>
      <c r="M37" s="41"/>
      <c r="N37" s="41"/>
      <c r="O37" s="41"/>
    </row>
    <row r="38" spans="1:15" x14ac:dyDescent="0.25">
      <c r="A38" s="40" t="s">
        <v>59</v>
      </c>
      <c r="B38" s="41" t="s">
        <v>33</v>
      </c>
      <c r="C38" s="41"/>
      <c r="D38" s="41"/>
      <c r="E38" s="41"/>
      <c r="F38" s="41"/>
      <c r="G38" s="41"/>
      <c r="H38" s="41"/>
      <c r="I38" s="42"/>
      <c r="J38" s="42"/>
      <c r="K38" s="42"/>
      <c r="L38" s="42"/>
      <c r="M38" s="42"/>
      <c r="N38" s="42"/>
      <c r="O38" s="41"/>
    </row>
    <row r="39" spans="1:15" x14ac:dyDescent="0.25">
      <c r="A39" s="40" t="s">
        <v>60</v>
      </c>
      <c r="B39" s="41" t="s">
        <v>35</v>
      </c>
      <c r="C39" s="41"/>
      <c r="D39" s="41"/>
      <c r="E39" s="41"/>
      <c r="F39" s="41"/>
      <c r="G39" s="41"/>
      <c r="H39" s="41"/>
      <c r="I39" s="42"/>
      <c r="J39" s="42"/>
      <c r="K39" s="42"/>
      <c r="L39" s="42"/>
      <c r="M39" s="42"/>
      <c r="N39" s="42"/>
      <c r="O39" s="41"/>
    </row>
    <row r="40" spans="1:15" x14ac:dyDescent="0.25">
      <c r="A40" s="40" t="s">
        <v>61</v>
      </c>
      <c r="B40" s="41" t="s">
        <v>37</v>
      </c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2"/>
    </row>
  </sheetData>
  <mergeCells count="10">
    <mergeCell ref="C27:O27"/>
    <mergeCell ref="C34:O34"/>
    <mergeCell ref="C13:O13"/>
    <mergeCell ref="C20:O20"/>
    <mergeCell ref="C6:O6"/>
    <mergeCell ref="K1:P1"/>
    <mergeCell ref="A2:P2"/>
    <mergeCell ref="A4:A5"/>
    <mergeCell ref="B4:B5"/>
    <mergeCell ref="C4:O4"/>
  </mergeCells>
  <pageMargins left="0.11811023622047245" right="0.11811023622047245" top="0.15748031496062992" bottom="0.15748031496062992" header="0.31496062992125984" footer="0.31496062992125984"/>
  <pageSetup paperSize="9" scale="75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2011</vt:lpstr>
      <vt:lpstr>2010</vt:lpstr>
      <vt:lpstr>ГРАФИК 12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2012-04-02T09:34:21Z</dcterms:modified>
</cp:coreProperties>
</file>