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0" yWindow="30" windowWidth="20445" windowHeight="4455" tabRatio="845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3." sheetId="33" r:id="rId6"/>
    <sheet name="3.4." sheetId="32" r:id="rId7"/>
    <sheet name="5.11 " sheetId="28" r:id="rId8"/>
  </sheets>
  <definedNames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25725"/>
</workbook>
</file>

<file path=xl/calcChain.xml><?xml version="1.0" encoding="utf-8"?>
<calcChain xmlns="http://schemas.openxmlformats.org/spreadsheetml/2006/main">
  <c r="AF23" i="38"/>
  <c r="D18" i="36" l="1"/>
  <c r="AB42" i="28" l="1"/>
  <c r="AD42" s="1"/>
  <c r="AC7"/>
  <c r="AE7" s="1"/>
  <c r="AB7"/>
  <c r="AD7" s="1"/>
  <c r="AC14" i="37" l="1"/>
  <c r="AB32"/>
  <c r="AG32" s="1"/>
  <c r="AC32"/>
  <c r="AH32" s="1"/>
  <c r="AB14"/>
  <c r="BT18" i="39" l="1"/>
  <c r="DK32" i="40"/>
  <c r="DJ32"/>
  <c r="BW22" i="32" l="1"/>
  <c r="BV22"/>
  <c r="BU22"/>
  <c r="DJ106" i="40"/>
  <c r="DL106"/>
  <c r="DK106"/>
  <c r="DJ40" l="1"/>
  <c r="AC42" i="28"/>
  <c r="AE42" s="1"/>
  <c r="AB98" l="1"/>
  <c r="AC98"/>
  <c r="AB97"/>
  <c r="AC97"/>
  <c r="BU17" i="32" l="1"/>
  <c r="BV17"/>
  <c r="BW17"/>
  <c r="DJ126" i="40" l="1"/>
  <c r="BU30" i="32" s="1"/>
  <c r="BW19"/>
  <c r="BW13"/>
  <c r="BW12"/>
  <c r="BW11"/>
  <c r="BW10"/>
  <c r="BV19"/>
  <c r="BV13"/>
  <c r="BV12"/>
  <c r="BV11"/>
  <c r="BV10"/>
  <c r="BU10"/>
  <c r="DL32" i="40"/>
  <c r="BW14" i="32" s="1"/>
  <c r="D6" i="36"/>
  <c r="D17" s="1"/>
  <c r="E6"/>
  <c r="BV14" i="32" l="1"/>
  <c r="AB28" i="38"/>
  <c r="AC36"/>
  <c r="AC28"/>
  <c r="AB36"/>
  <c r="AC15"/>
  <c r="AB15"/>
  <c r="AC7"/>
  <c r="AB7"/>
  <c r="DL122" i="40"/>
  <c r="DK122"/>
  <c r="BV29" i="32" s="1"/>
  <c r="DJ122" i="40"/>
  <c r="BU29" i="32" s="1"/>
  <c r="DJ111" i="40"/>
  <c r="DL111"/>
  <c r="DK111"/>
  <c r="DL56"/>
  <c r="DK56"/>
  <c r="DJ56"/>
  <c r="AB23" i="38" l="1"/>
  <c r="AF28"/>
  <c r="AE28"/>
  <c r="AE36"/>
  <c r="AF36"/>
  <c r="BU18" i="32"/>
  <c r="BV18"/>
  <c r="BW18"/>
  <c r="BV25"/>
  <c r="BW25"/>
  <c r="BU25"/>
  <c r="BW29"/>
  <c r="DJ120" i="40"/>
  <c r="DK120"/>
  <c r="DL120"/>
  <c r="DJ141"/>
  <c r="BU29" i="39" l="1"/>
  <c r="BT29"/>
  <c r="AE23" i="38" s="1"/>
  <c r="BU13" i="32"/>
  <c r="BU12"/>
  <c r="DK40" i="40"/>
  <c r="DL40"/>
  <c r="DJ44"/>
  <c r="DJ54" s="1"/>
  <c r="DK44"/>
  <c r="DL44"/>
  <c r="BW27" i="32"/>
  <c r="BV27"/>
  <c r="BU27"/>
  <c r="BT40" i="39" l="1"/>
  <c r="BT43" s="1"/>
  <c r="BT49" s="1"/>
  <c r="G6" i="36" s="1"/>
  <c r="BW15" i="32"/>
  <c r="DL54" i="40"/>
  <c r="BV15" i="32"/>
  <c r="DK54" i="40"/>
  <c r="BT55" i="39" l="1"/>
  <c r="AB8" i="37" s="1"/>
  <c r="AB10" s="1"/>
  <c r="AG14" s="1"/>
  <c r="BT64" i="39" l="1"/>
  <c r="DJ109" i="40"/>
  <c r="DL126" l="1"/>
  <c r="DL141" s="1"/>
  <c r="DK126"/>
  <c r="DK141" s="1"/>
  <c r="DL85"/>
  <c r="DJ85"/>
  <c r="DL81"/>
  <c r="DK81"/>
  <c r="DJ81"/>
  <c r="DL73"/>
  <c r="DK73"/>
  <c r="DJ73"/>
  <c r="DK67"/>
  <c r="DJ67"/>
  <c r="DL67"/>
  <c r="BU18" i="39"/>
  <c r="BU40" s="1"/>
  <c r="BU43" s="1"/>
  <c r="BU49" s="1"/>
  <c r="BU55" s="1"/>
  <c r="AC8" i="37" s="1"/>
  <c r="AC10" l="1"/>
  <c r="AH14" s="1"/>
  <c r="DL65" i="40"/>
  <c r="BV16" i="32"/>
  <c r="BW16"/>
  <c r="BW21"/>
  <c r="DJ142" i="40"/>
  <c r="DK65"/>
  <c r="BV20" i="32" s="1"/>
  <c r="DJ65" i="40"/>
  <c r="BU20" i="32" s="1"/>
  <c r="E18" i="36"/>
  <c r="DK85" i="40"/>
  <c r="DK109"/>
  <c r="DL109"/>
  <c r="BU16" i="32"/>
  <c r="BW30"/>
  <c r="BV30"/>
  <c r="BW28"/>
  <c r="BV28"/>
  <c r="BU28"/>
  <c r="BW26"/>
  <c r="BV26"/>
  <c r="BU26"/>
  <c r="BU21"/>
  <c r="BU19"/>
  <c r="BU15"/>
  <c r="BU14"/>
  <c r="BU11"/>
  <c r="E21" i="36"/>
  <c r="E23"/>
  <c r="D21"/>
  <c r="D23"/>
  <c r="BU31" i="32"/>
  <c r="BV31"/>
  <c r="BW31"/>
  <c r="G24" i="36" l="1"/>
  <c r="BU23" i="32"/>
  <c r="DL92" i="40"/>
  <c r="DL93" s="1"/>
  <c r="BW20" i="32"/>
  <c r="BV21"/>
  <c r="BV23" s="1"/>
  <c r="BW23"/>
  <c r="D20" i="36"/>
  <c r="D15"/>
  <c r="DK92" i="40"/>
  <c r="DK93" s="1"/>
  <c r="DJ92"/>
  <c r="DJ93" s="1"/>
  <c r="DL142"/>
  <c r="BW32" i="32"/>
  <c r="DK142" i="40"/>
  <c r="E20" i="36"/>
  <c r="E28" s="1"/>
  <c r="BV32" i="32"/>
  <c r="BU32"/>
  <c r="BU64" i="39"/>
  <c r="BW33" i="32" l="1"/>
  <c r="AW7" i="33" s="1"/>
  <c r="D28" i="36"/>
  <c r="G28" s="1"/>
  <c r="D16"/>
  <c r="H28"/>
  <c r="BU33" i="32"/>
  <c r="AU7" i="33" s="1"/>
  <c r="E15" i="36"/>
  <c r="H6"/>
  <c r="E17"/>
  <c r="H24" s="1"/>
  <c r="BV33" i="32"/>
  <c r="AV7" i="33" s="1"/>
  <c r="E16" i="36" l="1"/>
</calcChain>
</file>

<file path=xl/sharedStrings.xml><?xml version="1.0" encoding="utf-8"?>
<sst xmlns="http://schemas.openxmlformats.org/spreadsheetml/2006/main" count="780" uniqueCount="537">
  <si>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</si>
  <si>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</si>
  <si>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</si>
  <si>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</si>
  <si>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</si>
  <si>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</si>
  <si>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</si>
  <si>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</si>
  <si>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</si>
  <si>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</si>
  <si>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</si>
  <si>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</si>
  <si>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</si>
  <si>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</si>
  <si>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</si>
  <si>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</si>
  <si>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</si>
  <si>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</si>
  <si>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</si>
  <si>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</si>
  <si>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</si>
  <si>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</si>
  <si>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</si>
  <si>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</si>
  <si>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</si>
  <si>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</si>
  <si>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</si>
  <si>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</si>
  <si>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</si>
  <si>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</si>
  <si>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</si>
  <si>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</si>
  <si>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</si>
  <si>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</si>
  <si>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</si>
  <si>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</si>
  <si>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</si>
  <si>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</si>
  <si>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</si>
  <si>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</si>
  <si>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</si>
  <si>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</si>
  <si>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</si>
  <si>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</si>
  <si>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</si>
  <si>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</si>
  <si>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</si>
  <si>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</si>
  <si>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</si>
  <si>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</si>
  <si>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</si>
  <si>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</si>
  <si>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</si>
  <si>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</si>
  <si>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</si>
  <si>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</si>
  <si>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</si>
  <si>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</si>
  <si>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</si>
  <si>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</si>
  <si>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</si>
  <si>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</si>
  <si>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</si>
  <si>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</si>
  <si>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</si>
  <si>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</si>
  <si>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</si>
  <si>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</si>
  <si>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</si>
  <si>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</si>
  <si>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</si>
  <si>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</si>
  <si>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</si>
  <si>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</si>
  <si>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</si>
  <si>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</si>
  <si>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</si>
  <si>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</si>
  <si>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</si>
  <si>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</si>
  <si>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</si>
  <si>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</si>
  <si>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</si>
  <si>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</si>
  <si>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</si>
  <si>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</si>
  <si>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</si>
  <si>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</si>
  <si>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</si>
  <si>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</si>
  <si>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</si>
  <si>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</si>
  <si>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</si>
  <si>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</si>
  <si>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</si>
  <si>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</si>
  <si>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</si>
  <si>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</si>
  <si>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</si>
  <si>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</si>
  <si>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</si>
  <si>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</si>
  <si>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</si>
  <si>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</si>
  <si>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</si>
  <si>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</si>
  <si>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</si>
  <si>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</si>
  <si>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</si>
  <si>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</si>
  <si>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</si>
  <si>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</si>
  <si>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</si>
  <si>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</si>
  <si>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</si>
  <si>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</si>
  <si>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</si>
  <si>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</si>
  <si>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</si>
  <si>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</si>
  <si>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</si>
  <si>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</si>
  <si>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</si>
  <si>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</si>
  <si>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</si>
  <si>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</si>
  <si>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</si>
  <si>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</si>
  <si>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</si>
  <si>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</si>
  <si>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</si>
  <si>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</si>
  <si>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</si>
  <si>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</si>
  <si>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</si>
  <si>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</si>
  <si>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</si>
  <si>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</si>
  <si>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</si>
  <si>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</si>
  <si>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/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</si>
  <si>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</si>
  <si>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</si>
  <si>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</si>
  <si>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</si>
  <si>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</si>
  <si>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</si>
  <si>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</si>
  <si>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</si>
  <si>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</si>
  <si>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</si>
  <si>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</si>
  <si>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</si>
  <si>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</si>
  <si>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</si>
  <si>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</si>
  <si>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</si>
  <si>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</si>
  <si>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</si>
  <si>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14</t>
  </si>
  <si>
    <t>75720657</t>
  </si>
  <si>
    <t>6901067107</t>
  </si>
  <si>
    <t>40.10.2</t>
  </si>
  <si>
    <t xml:space="preserve">  47         |       16</t>
  </si>
  <si>
    <t>47 |  16</t>
  </si>
  <si>
    <t xml:space="preserve">  30         |     09        |  2014</t>
  </si>
  <si>
    <t>30  |  09    | 2014</t>
  </si>
  <si>
    <t>___</t>
  </si>
  <si>
    <t>____________</t>
  </si>
  <si>
    <t>__________</t>
  </si>
  <si>
    <t>Appendix 1</t>
  </si>
  <si>
    <t>Balance Sheet</t>
  </si>
  <si>
    <t>as at</t>
  </si>
  <si>
    <t>30 September</t>
  </si>
  <si>
    <t xml:space="preserve"> </t>
  </si>
  <si>
    <t xml:space="preserve">                                                       Form under ARCMD</t>
  </si>
  <si>
    <t>Date (year, month, day)</t>
  </si>
  <si>
    <t>Company</t>
  </si>
  <si>
    <t>IDGC of Centre, 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</si>
  <si>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</si>
  <si>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</si>
  <si>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</si>
  <si>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</si>
  <si>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</si>
  <si>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</si>
  <si>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</si>
  <si>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</si>
  <si>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</si>
  <si>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JSC/private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</si>
  <si>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</si>
  <si>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</si>
  <si>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</si>
  <si>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</si>
  <si>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</si>
  <si>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Codes</t>
  </si>
  <si>
    <t>Note</t>
  </si>
  <si>
    <t xml:space="preserve">Indicator </t>
  </si>
  <si>
    <t>Code</t>
  </si>
  <si>
    <t>Line code</t>
  </si>
  <si>
    <t>As at 30 September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</si>
  <si>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</si>
  <si>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</si>
  <si>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</si>
  <si>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</si>
  <si>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</si>
  <si>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</si>
  <si>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</si>
  <si>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</si>
  <si>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</si>
  <si>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</si>
  <si>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</si>
  <si>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</si>
  <si>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</si>
  <si>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</si>
  <si>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</si>
  <si>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</si>
  <si>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</si>
  <si>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</si>
  <si>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</si>
  <si>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</si>
  <si>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</si>
  <si>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</si>
  <si>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</si>
  <si>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</si>
  <si>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</si>
  <si>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</si>
  <si>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</si>
  <si>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</si>
  <si>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</si>
  <si>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</si>
  <si>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</si>
  <si>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</si>
  <si>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</si>
  <si>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</si>
  <si>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</si>
  <si>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</si>
  <si>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</si>
  <si>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</si>
  <si>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</si>
  <si>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</si>
  <si>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</si>
  <si>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</si>
  <si>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</si>
  <si>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</si>
  <si>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</si>
  <si>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</si>
  <si>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</si>
  <si>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</si>
  <si>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</si>
  <si>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</si>
  <si>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</si>
  <si>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</si>
  <si>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</si>
  <si>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</si>
  <si>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</si>
  <si>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</si>
  <si>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F.4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</si>
  <si>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</si>
  <si>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</si>
  <si>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</si>
  <si>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</si>
  <si>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</si>
  <si>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</si>
  <si>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</si>
  <si>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</si>
  <si>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</si>
  <si>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</si>
  <si>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</si>
  <si>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</si>
  <si>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</si>
  <si>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</si>
  <si>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</si>
  <si>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</si>
  <si>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</si>
  <si>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</si>
  <si>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</si>
  <si>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</si>
  <si>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</si>
  <si>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</si>
  <si>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</si>
  <si>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</si>
  <si>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</si>
  <si>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</si>
  <si>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</si>
  <si>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</si>
  <si>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</si>
  <si>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</si>
  <si>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</si>
  <si>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</si>
  <si>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</si>
  <si>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General Director</t>
  </si>
  <si>
    <t>O.Y. Isaev</t>
  </si>
  <si>
    <t xml:space="preserve">O.Y. Isaev </t>
  </si>
  <si>
    <t>Chief Accountant</t>
  </si>
  <si>
    <t>(signature)</t>
  </si>
  <si>
    <t>L.A. Sklyarova</t>
  </si>
  <si>
    <t>(print full name)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</si>
  <si>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</si>
  <si>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</si>
  <si>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</si>
  <si>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</si>
  <si>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for</t>
  </si>
  <si>
    <t>Form under ARCMD</t>
  </si>
  <si>
    <t>January-September</t>
  </si>
  <si>
    <t xml:space="preserve">Indicator  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</si>
  <si>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</si>
  <si>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</si>
  <si>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</si>
  <si>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</si>
  <si>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</si>
  <si>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</si>
  <si>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</si>
  <si>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</si>
  <si>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</si>
  <si>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</si>
  <si>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</si>
  <si>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</si>
  <si>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</si>
  <si>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</si>
  <si>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</si>
  <si>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</si>
  <si>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</si>
  <si>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</si>
  <si>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</si>
  <si>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</si>
  <si>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</si>
  <si>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</si>
  <si>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</si>
  <si>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</si>
  <si>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</si>
  <si>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</si>
  <si>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</si>
  <si>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</si>
  <si>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</si>
  <si>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</si>
  <si>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</si>
  <si>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</si>
  <si>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</si>
  <si>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</si>
  <si>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</si>
  <si>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</si>
  <si>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</si>
  <si>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</si>
  <si>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</si>
  <si>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</si>
  <si>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</si>
  <si>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</si>
  <si>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Control value:</t>
  </si>
  <si>
    <t>for 2014</t>
  </si>
  <si>
    <t>for 2013</t>
  </si>
  <si>
    <t>For January-September</t>
  </si>
  <si>
    <t xml:space="preserve">2.1. Cost of sold goods, works, services in elements of costs             </t>
  </si>
  <si>
    <t>Indicator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</si>
  <si>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</si>
  <si>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</si>
  <si>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</si>
  <si>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</si>
  <si>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</si>
  <si>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</si>
  <si>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</si>
  <si>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</si>
  <si>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</si>
  <si>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</si>
  <si>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</si>
  <si>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</si>
  <si>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</si>
  <si>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</si>
  <si>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</si>
  <si>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</si>
  <si>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</si>
  <si>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</si>
  <si>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</si>
  <si>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</si>
  <si>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</si>
  <si>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</si>
  <si>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</si>
  <si>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</si>
  <si>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</si>
  <si>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</si>
  <si>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</si>
  <si>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</si>
  <si>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</si>
  <si>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</si>
  <si>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</si>
  <si>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</si>
  <si>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</si>
  <si>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</si>
  <si>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</si>
  <si>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</si>
  <si>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</si>
  <si>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</si>
  <si>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adjusted size of base profit</t>
  </si>
  <si>
    <t>adjusted size of the average</t>
  </si>
  <si>
    <t>quantity of stocks in circulation</t>
  </si>
  <si>
    <t xml:space="preserve">Base profit (loss) per one stock </t>
  </si>
  <si>
    <t xml:space="preserve">Diluted profit per one stock 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</si>
  <si>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</si>
  <si>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</si>
  <si>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</si>
  <si>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</si>
  <si>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</si>
  <si>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</si>
  <si>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</si>
  <si>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</si>
  <si>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</si>
  <si>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</si>
  <si>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</si>
  <si>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</si>
  <si>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</si>
  <si>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</si>
  <si>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</si>
  <si>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</si>
  <si>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</si>
  <si>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</si>
  <si>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</si>
  <si>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</si>
  <si>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</si>
  <si>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</si>
  <si>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</si>
  <si>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</si>
  <si>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</si>
  <si>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</si>
  <si>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</si>
  <si>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</si>
  <si>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</si>
  <si>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</si>
  <si>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</si>
  <si>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</si>
  <si>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</si>
  <si>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</si>
  <si>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</si>
  <si>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</si>
  <si>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</si>
  <si>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Cash and cash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</si>
  <si>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</si>
  <si>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</si>
  <si>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</si>
  <si>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</si>
  <si>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</si>
  <si>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</si>
  <si>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</si>
  <si>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</si>
  <si>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</si>
  <si>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</si>
  <si>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</si>
  <si>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</si>
  <si>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</si>
  <si>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</si>
  <si>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</si>
  <si>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</si>
  <si>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</si>
  <si>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</si>
  <si>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</si>
  <si>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</si>
  <si>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</si>
  <si>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</si>
  <si>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</si>
  <si>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</si>
  <si>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</si>
  <si>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</si>
  <si>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</si>
  <si>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</si>
  <si>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2013, revealed in the accounting period</t>
  </si>
  <si>
    <t xml:space="preserve">  Profit of 2012, revealed in the accounting period</t>
  </si>
  <si>
    <t xml:space="preserve">  Profit of 2011, revealed in the accounting period</t>
  </si>
  <si>
    <t xml:space="preserve">  Profit before 01.01.2011,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</si>
  <si>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</si>
  <si>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</si>
  <si>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</si>
  <si>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</si>
  <si>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</si>
  <si>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</si>
  <si>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</si>
  <si>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</si>
  <si>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</si>
  <si>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</si>
  <si>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</si>
  <si>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</si>
  <si>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</si>
  <si>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</si>
  <si>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</si>
  <si>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</si>
  <si>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</si>
  <si>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</si>
  <si>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</si>
  <si>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Full appreciation of items of fixed assets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</si>
  <si>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</si>
  <si>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</si>
  <si>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</si>
  <si>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</si>
  <si>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</si>
  <si>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</si>
  <si>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</si>
  <si>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</si>
  <si>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</si>
  <si>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</si>
  <si>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</si>
  <si>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</si>
  <si>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</si>
  <si>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</si>
  <si>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</si>
  <si>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</si>
  <si>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</si>
  <si>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</si>
  <si>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</si>
  <si>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Loss of 2013, revealed in the accounting period</t>
  </si>
  <si>
    <t xml:space="preserve">   Loss of 2012, revealed in the accounting period</t>
  </si>
  <si>
    <t xml:space="preserve">   Loss of 2011, revealed in the accounting period</t>
  </si>
  <si>
    <t xml:space="preserve">   Loss before 01.01.2011,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</si>
  <si>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</si>
  <si>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</si>
  <si>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</si>
  <si>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</si>
  <si>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</si>
  <si>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</si>
  <si>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</si>
  <si>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</si>
  <si>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</si>
  <si>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</si>
  <si>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</si>
  <si>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</si>
  <si>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</si>
  <si>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</si>
  <si>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</si>
  <si>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</si>
  <si>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</si>
  <si>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</si>
  <si>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Depreciation of items of fixed assets</t>
  </si>
  <si>
    <t xml:space="preserve">   Other</t>
  </si>
  <si>
    <t xml:space="preserve">For January-September 2014 </t>
  </si>
  <si>
    <t xml:space="preserve">For January-September 2013 </t>
  </si>
  <si>
    <t>As at 30 September
2014 
(8)</t>
  </si>
  <si>
    <t>As at 31 December
2013 
(7)</t>
  </si>
  <si>
    <t>As at 31 December
2012 
(6)</t>
  </si>
  <si>
    <t>For January - September      2014  (1)</t>
  </si>
  <si>
    <t>For January - September     2013  (2)</t>
  </si>
  <si>
    <t>To be checked!</t>
  </si>
</sst>
</file>

<file path=xl/styles.xml><?xml version="1.0" encoding="utf-8"?>
<styleSheet xmlns="http://schemas.openxmlformats.org/spreadsheetml/2006/main">
  <numFmts count="6">
    <numFmt numFmtId="164" formatCode="#,##0;\(#,##0\);\-"/>
    <numFmt numFmtId="165" formatCode="#,##0.0000"/>
    <numFmt numFmtId="166" formatCode="0.0000"/>
    <numFmt numFmtId="167" formatCode="0.0000000"/>
    <numFmt numFmtId="168" formatCode="#,##0.000000"/>
    <numFmt numFmtId="169" formatCode="#,##0.0000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b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6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Alignment="1" applyProtection="1">
      <alignment vertical="center"/>
    </xf>
    <xf numFmtId="0" fontId="4" fillId="0" borderId="22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14" xfId="0" applyFont="1" applyBorder="1" applyProtection="1"/>
    <xf numFmtId="0" fontId="6" fillId="0" borderId="5" xfId="0" applyFont="1" applyFill="1" applyBorder="1" applyProtection="1"/>
    <xf numFmtId="0" fontId="4" fillId="0" borderId="26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4" fillId="0" borderId="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40" xfId="0" applyNumberFormat="1" applyFont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164" fontId="4" fillId="0" borderId="4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5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/>
    <xf numFmtId="164" fontId="0" fillId="0" borderId="58" xfId="0" applyNumberForma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64" fontId="4" fillId="0" borderId="70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horizontal="right"/>
      <protection locked="0"/>
    </xf>
    <xf numFmtId="164" fontId="4" fillId="0" borderId="41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Protection="1"/>
    <xf numFmtId="0" fontId="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7" xfId="0" applyFont="1" applyFill="1" applyBorder="1" applyProtection="1"/>
    <xf numFmtId="0" fontId="4" fillId="0" borderId="47" xfId="0" applyFont="1" applyFill="1" applyBorder="1" applyProtection="1"/>
    <xf numFmtId="0" fontId="4" fillId="0" borderId="19" xfId="0" applyFont="1" applyFill="1" applyBorder="1" applyProtection="1"/>
    <xf numFmtId="0" fontId="6" fillId="0" borderId="0" xfId="0" applyFont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vertical="center"/>
    </xf>
    <xf numFmtId="0" fontId="4" fillId="0" borderId="19" xfId="0" applyFont="1" applyBorder="1" applyProtection="1"/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Protection="1"/>
    <xf numFmtId="0" fontId="4" fillId="0" borderId="27" xfId="0" applyFont="1" applyBorder="1" applyAlignment="1" applyProtection="1">
      <alignment vertical="center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49" fontId="10" fillId="0" borderId="0" xfId="0" applyNumberFormat="1" applyFont="1" applyAlignment="1" applyProtection="1">
      <alignment horizontal="left"/>
    </xf>
    <xf numFmtId="0" fontId="0" fillId="0" borderId="0" xfId="0" applyFill="1" applyBorder="1" applyProtection="1"/>
    <xf numFmtId="0" fontId="6" fillId="0" borderId="19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20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63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5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4" xfId="0" applyNumberFormat="1" applyBorder="1" applyAlignment="1" applyProtection="1">
      <alignment horizontal="right"/>
    </xf>
    <xf numFmtId="164" fontId="4" fillId="0" borderId="22" xfId="0" applyNumberFormat="1" applyFont="1" applyBorder="1" applyAlignment="1" applyProtection="1">
      <alignment horizontal="right"/>
    </xf>
    <xf numFmtId="164" fontId="4" fillId="0" borderId="40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49" fontId="4" fillId="0" borderId="48" xfId="0" applyNumberFormat="1" applyFont="1" applyFill="1" applyBorder="1" applyAlignment="1" applyProtection="1">
      <alignment horizontal="center" vertical="center"/>
    </xf>
    <xf numFmtId="0" fontId="0" fillId="0" borderId="47" xfId="0" applyBorder="1" applyAlignment="1" applyProtection="1"/>
    <xf numFmtId="0" fontId="0" fillId="0" borderId="54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40" xfId="0" applyNumberFormat="1" applyFont="1" applyFill="1" applyBorder="1" applyAlignment="1" applyProtection="1">
      <alignment horizontal="right"/>
    </xf>
    <xf numFmtId="164" fontId="4" fillId="0" borderId="14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Protection="1"/>
    <xf numFmtId="0" fontId="5" fillId="0" borderId="14" xfId="0" applyFont="1" applyFill="1" applyBorder="1" applyProtection="1"/>
    <xf numFmtId="49" fontId="5" fillId="0" borderId="14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71" xfId="0" applyNumberFormat="1" applyFont="1" applyBorder="1" applyAlignment="1" applyProtection="1">
      <alignment horizontal="center"/>
    </xf>
    <xf numFmtId="49" fontId="6" fillId="0" borderId="70" xfId="0" applyNumberFormat="1" applyFont="1" applyFill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9" xfId="0" applyFont="1" applyBorder="1" applyAlignment="1" applyProtection="1">
      <alignment horizontal="center"/>
    </xf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9" fillId="0" borderId="0" xfId="0" applyFont="1" applyProtection="1"/>
    <xf numFmtId="0" fontId="3" fillId="0" borderId="0" xfId="0" applyFont="1" applyAlignment="1" applyProtection="1"/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/>
    <xf numFmtId="0" fontId="1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top"/>
    </xf>
    <xf numFmtId="0" fontId="4" fillId="0" borderId="51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164" fontId="4" fillId="0" borderId="25" xfId="0" applyNumberFormat="1" applyFont="1" applyFill="1" applyBorder="1" applyAlignment="1" applyProtection="1">
      <alignment horizontal="center" vertical="center"/>
    </xf>
    <xf numFmtId="164" fontId="4" fillId="0" borderId="33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18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18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7" fontId="2" fillId="2" borderId="25" xfId="0" applyNumberFormat="1" applyFont="1" applyFill="1" applyBorder="1" applyProtection="1"/>
    <xf numFmtId="166" fontId="2" fillId="2" borderId="25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9" fontId="4" fillId="0" borderId="40" xfId="0" applyNumberFormat="1" applyFont="1" applyBorder="1" applyAlignment="1" applyProtection="1">
      <alignment horizontal="right"/>
      <protection locked="0"/>
    </xf>
    <xf numFmtId="169" fontId="4" fillId="0" borderId="70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64" fontId="4" fillId="0" borderId="41" xfId="0" applyNumberFormat="1" applyFont="1" applyFill="1" applyBorder="1" applyAlignment="1" applyProtection="1">
      <alignment horizontal="right" vertical="center"/>
      <protection locked="0"/>
    </xf>
    <xf numFmtId="164" fontId="0" fillId="0" borderId="24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164" fontId="4" fillId="0" borderId="22" xfId="0" applyNumberFormat="1" applyFont="1" applyFill="1" applyBorder="1" applyAlignment="1" applyProtection="1">
      <alignment horizontal="right"/>
    </xf>
    <xf numFmtId="164" fontId="4" fillId="0" borderId="22" xfId="1" applyNumberFormat="1" applyFont="1" applyFill="1" applyBorder="1" applyAlignment="1" applyProtection="1">
      <alignment horizontal="right" vertical="center"/>
      <protection locked="0"/>
    </xf>
    <xf numFmtId="164" fontId="4" fillId="0" borderId="40" xfId="1" applyNumberFormat="1" applyFont="1" applyFill="1" applyBorder="1" applyAlignment="1" applyProtection="1">
      <alignment horizontal="right" vertical="center"/>
      <protection locked="0"/>
    </xf>
    <xf numFmtId="164" fontId="4" fillId="0" borderId="40" xfId="1" quotePrefix="1" applyNumberFormat="1" applyFont="1" applyFill="1" applyBorder="1" applyAlignment="1" applyProtection="1">
      <alignment horizontal="right" vertical="center"/>
      <protection locked="0"/>
    </xf>
    <xf numFmtId="164" fontId="4" fillId="0" borderId="22" xfId="1" applyNumberFormat="1" applyFont="1" applyFill="1" applyBorder="1" applyAlignment="1" applyProtection="1">
      <alignment horizontal="right" vertical="center"/>
    </xf>
    <xf numFmtId="164" fontId="4" fillId="0" borderId="40" xfId="1" applyNumberFormat="1" applyFont="1" applyFill="1" applyBorder="1" applyAlignment="1" applyProtection="1">
      <alignment horizontal="right" vertical="center"/>
    </xf>
    <xf numFmtId="164" fontId="4" fillId="0" borderId="40" xfId="1" quotePrefix="1" applyNumberFormat="1" applyFont="1" applyFill="1" applyBorder="1" applyAlignment="1" applyProtection="1">
      <alignment horizontal="right" vertical="center"/>
    </xf>
    <xf numFmtId="164" fontId="4" fillId="0" borderId="22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2" xfId="1" applyNumberFormat="1" applyFont="1" applyFill="1" applyBorder="1" applyAlignment="1" applyProtection="1">
      <alignment horizontal="right" vertical="center" wrapText="1"/>
    </xf>
    <xf numFmtId="164" fontId="4" fillId="0" borderId="40" xfId="1" applyNumberFormat="1" applyFont="1" applyFill="1" applyBorder="1" applyAlignment="1" applyProtection="1">
      <alignment horizontal="right" vertical="center" wrapText="1"/>
    </xf>
    <xf numFmtId="164" fontId="4" fillId="0" borderId="23" xfId="1" quotePrefix="1" applyNumberFormat="1" applyFont="1" applyFill="1" applyBorder="1" applyAlignment="1" applyProtection="1">
      <alignment horizontal="right" vertical="center"/>
      <protection locked="0"/>
    </xf>
    <xf numFmtId="164" fontId="4" fillId="0" borderId="23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70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8" xfId="0" applyNumberFormat="1" applyFont="1" applyFill="1" applyBorder="1" applyAlignment="1" applyProtection="1">
      <alignment horizontal="right"/>
    </xf>
    <xf numFmtId="164" fontId="4" fillId="0" borderId="69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/>
      <protection locked="0"/>
    </xf>
    <xf numFmtId="164" fontId="5" fillId="0" borderId="48" xfId="0" applyNumberFormat="1" applyFont="1" applyFill="1" applyBorder="1" applyAlignment="1" applyProtection="1">
      <alignment horizontal="right"/>
    </xf>
    <xf numFmtId="164" fontId="5" fillId="0" borderId="69" xfId="0" applyNumberFormat="1" applyFont="1" applyFill="1" applyBorder="1" applyAlignment="1" applyProtection="1">
      <alignment horizontal="right"/>
    </xf>
    <xf numFmtId="164" fontId="5" fillId="0" borderId="53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4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63" xfId="0" applyNumberFormat="1" applyFont="1" applyFill="1" applyBorder="1" applyAlignment="1" applyProtection="1">
      <alignment horizontal="center"/>
    </xf>
    <xf numFmtId="164" fontId="0" fillId="0" borderId="64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4" fillId="0" borderId="42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7" xfId="0" applyNumberFormat="1" applyFon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</xf>
    <xf numFmtId="164" fontId="4" fillId="0" borderId="27" xfId="0" applyNumberFormat="1" applyFont="1" applyFill="1" applyBorder="1" applyAlignment="1" applyProtection="1">
      <alignment horizontal="right" vertical="center"/>
      <protection locked="0"/>
    </xf>
    <xf numFmtId="164" fontId="4" fillId="0" borderId="69" xfId="0" applyNumberFormat="1" applyFont="1" applyFill="1" applyBorder="1" applyAlignment="1" applyProtection="1">
      <alignment horizontal="right" vertical="center"/>
    </xf>
    <xf numFmtId="164" fontId="4" fillId="0" borderId="47" xfId="0" applyNumberFormat="1" applyFont="1" applyFill="1" applyBorder="1" applyAlignment="1" applyProtection="1">
      <alignment horizontal="right" vertical="center"/>
    </xf>
    <xf numFmtId="164" fontId="5" fillId="0" borderId="47" xfId="0" applyNumberFormat="1" applyFont="1" applyFill="1" applyBorder="1" applyAlignment="1" applyProtection="1">
      <alignment horizontal="right"/>
    </xf>
    <xf numFmtId="164" fontId="4" fillId="0" borderId="42" xfId="0" applyNumberFormat="1" applyFont="1" applyFill="1" applyBorder="1" applyAlignment="1" applyProtection="1">
      <alignment horizontal="right"/>
    </xf>
    <xf numFmtId="164" fontId="4" fillId="0" borderId="41" xfId="0" applyNumberFormat="1" applyFont="1" applyFill="1" applyBorder="1" applyAlignment="1" applyProtection="1">
      <alignment horizontal="right"/>
    </xf>
    <xf numFmtId="164" fontId="4" fillId="0" borderId="63" xfId="0" applyNumberFormat="1" applyFont="1" applyFill="1" applyBorder="1" applyAlignment="1" applyProtection="1">
      <alignment horizontal="center"/>
    </xf>
    <xf numFmtId="164" fontId="2" fillId="0" borderId="68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</xf>
    <xf numFmtId="168" fontId="2" fillId="0" borderId="59" xfId="0" applyNumberFormat="1" applyFont="1" applyFill="1" applyBorder="1" applyAlignment="1" applyProtection="1">
      <alignment horizontal="center"/>
    </xf>
    <xf numFmtId="168" fontId="2" fillId="0" borderId="58" xfId="0" applyNumberFormat="1" applyFont="1" applyFill="1" applyBorder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  <protection locked="0"/>
    </xf>
    <xf numFmtId="165" fontId="2" fillId="0" borderId="59" xfId="0" applyNumberFormat="1" applyFont="1" applyFill="1" applyBorder="1" applyAlignment="1" applyProtection="1">
      <alignment horizontal="center"/>
    </xf>
    <xf numFmtId="165" fontId="2" fillId="0" borderId="58" xfId="0" applyNumberFormat="1" applyFont="1" applyFill="1" applyBorder="1" applyAlignment="1" applyProtection="1">
      <alignment horizontal="center"/>
    </xf>
    <xf numFmtId="3" fontId="4" fillId="0" borderId="37" xfId="0" applyNumberFormat="1" applyFont="1" applyFill="1" applyBorder="1" applyAlignment="1" applyProtection="1">
      <alignment horizontal="center" vertical="center"/>
    </xf>
    <xf numFmtId="3" fontId="4" fillId="0" borderId="53" xfId="0" applyNumberFormat="1" applyFont="1" applyFill="1" applyBorder="1" applyAlignment="1" applyProtection="1">
      <alignment horizontal="center" vertical="center"/>
    </xf>
    <xf numFmtId="3" fontId="4" fillId="0" borderId="39" xfId="0" applyNumberFormat="1" applyFont="1" applyFill="1" applyBorder="1" applyAlignment="1" applyProtection="1">
      <alignment horizontal="center" vertical="center"/>
    </xf>
    <xf numFmtId="164" fontId="4" fillId="0" borderId="35" xfId="0" applyNumberFormat="1" applyFont="1" applyFill="1" applyBorder="1" applyAlignment="1" applyProtection="1">
      <alignment horizontal="center" vertical="center"/>
    </xf>
    <xf numFmtId="164" fontId="4" fillId="0" borderId="3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4" fontId="2" fillId="0" borderId="38" xfId="0" applyNumberFormat="1" applyFont="1" applyFill="1" applyBorder="1" applyAlignment="1" applyProtection="1">
      <alignment horizontal="right" vertical="center"/>
    </xf>
    <xf numFmtId="164" fontId="2" fillId="0" borderId="54" xfId="0" applyNumberFormat="1" applyFont="1" applyFill="1" applyBorder="1" applyAlignment="1" applyProtection="1">
      <alignment horizontal="right" vertical="center"/>
    </xf>
    <xf numFmtId="164" fontId="2" fillId="0" borderId="67" xfId="0" applyNumberFormat="1" applyFont="1" applyFill="1" applyBorder="1" applyAlignment="1" applyProtection="1">
      <alignment horizontal="right" vertical="center"/>
    </xf>
    <xf numFmtId="164" fontId="2" fillId="0" borderId="17" xfId="0" applyNumberFormat="1" applyFont="1" applyFill="1" applyBorder="1" applyAlignment="1" applyProtection="1">
      <alignment horizontal="right" vertical="center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59" xfId="0" applyNumberFormat="1" applyFont="1" applyFill="1" applyBorder="1" applyAlignment="1" applyProtection="1">
      <alignment horizontal="right" vertical="center"/>
      <protection locked="0"/>
    </xf>
    <xf numFmtId="164" fontId="2" fillId="0" borderId="35" xfId="0" applyNumberFormat="1" applyFont="1" applyFill="1" applyBorder="1" applyAlignment="1" applyProtection="1">
      <alignment horizontal="right" vertical="center"/>
      <protection locked="0"/>
    </xf>
    <xf numFmtId="164" fontId="2" fillId="0" borderId="28" xfId="0" applyNumberFormat="1" applyFont="1" applyFill="1" applyBorder="1" applyAlignment="1" applyProtection="1">
      <alignment horizontal="right" vertical="center"/>
      <protection locked="0"/>
    </xf>
    <xf numFmtId="164" fontId="2" fillId="0" borderId="45" xfId="0" applyNumberFormat="1" applyFont="1" applyFill="1" applyBorder="1" applyAlignment="1" applyProtection="1">
      <alignment horizontal="right" vertical="center"/>
    </xf>
    <xf numFmtId="164" fontId="2" fillId="0" borderId="52" xfId="0" applyNumberFormat="1" applyFont="1" applyFill="1" applyBorder="1" applyAlignment="1" applyProtection="1">
      <alignment horizontal="right" vertical="center"/>
    </xf>
    <xf numFmtId="164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58" xfId="0" applyNumberFormat="1" applyFont="1" applyFill="1" applyBorder="1" applyAlignment="1" applyProtection="1">
      <alignment horizontal="right" vertical="center"/>
      <protection locked="0"/>
    </xf>
    <xf numFmtId="164" fontId="2" fillId="0" borderId="50" xfId="0" applyNumberFormat="1" applyFont="1" applyFill="1" applyBorder="1" applyAlignment="1" applyProtection="1">
      <alignment horizontal="right" vertical="center"/>
      <protection locked="0"/>
    </xf>
    <xf numFmtId="16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  <xf numFmtId="164" fontId="0" fillId="0" borderId="25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9" xfId="0" applyFont="1" applyFill="1" applyBorder="1" applyAlignment="1" applyProtection="1">
      <alignment horizontal="center" wrapText="1"/>
    </xf>
    <xf numFmtId="164" fontId="4" fillId="0" borderId="45" xfId="0" applyNumberFormat="1" applyFont="1" applyFill="1" applyBorder="1" applyAlignment="1" applyProtection="1">
      <alignment horizontal="right" wrapText="1"/>
    </xf>
    <xf numFmtId="164" fontId="4" fillId="0" borderId="52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2" xfId="0" applyFont="1" applyFill="1" applyBorder="1" applyAlignment="1" applyProtection="1">
      <alignment horizontal="center" wrapText="1"/>
    </xf>
    <xf numFmtId="164" fontId="4" fillId="0" borderId="25" xfId="0" applyNumberFormat="1" applyFont="1" applyFill="1" applyBorder="1" applyAlignment="1" applyProtection="1">
      <alignment horizontal="right" wrapText="1"/>
      <protection locked="0"/>
    </xf>
    <xf numFmtId="164" fontId="4" fillId="0" borderId="24" xfId="0" applyNumberFormat="1" applyFont="1" applyFill="1" applyBorder="1" applyAlignment="1" applyProtection="1">
      <alignment horizontal="right" wrapText="1"/>
      <protection locked="0"/>
    </xf>
    <xf numFmtId="0" fontId="6" fillId="0" borderId="22" xfId="0" applyFont="1" applyFill="1" applyBorder="1" applyAlignment="1" applyProtection="1">
      <alignment horizontal="left" wrapText="1" indent="4"/>
    </xf>
    <xf numFmtId="164" fontId="4" fillId="0" borderId="25" xfId="0" applyNumberFormat="1" applyFont="1" applyFill="1" applyBorder="1" applyAlignment="1" applyProtection="1">
      <alignment horizontal="right" wrapText="1"/>
    </xf>
    <xf numFmtId="164" fontId="4" fillId="0" borderId="24" xfId="0" applyNumberFormat="1" applyFont="1" applyFill="1" applyBorder="1" applyAlignment="1" applyProtection="1">
      <alignment horizontal="right" wrapText="1"/>
    </xf>
    <xf numFmtId="0" fontId="11" fillId="0" borderId="22" xfId="0" applyFont="1" applyFill="1" applyBorder="1" applyAlignment="1" applyProtection="1">
      <alignment wrapText="1"/>
    </xf>
    <xf numFmtId="9" fontId="6" fillId="0" borderId="22" xfId="0" applyNumberFormat="1" applyFont="1" applyFill="1" applyBorder="1" applyAlignment="1" applyProtection="1">
      <alignment horizontal="left" wrapText="1" indent="4"/>
    </xf>
    <xf numFmtId="0" fontId="11" fillId="0" borderId="23" xfId="0" applyFont="1" applyFill="1" applyBorder="1" applyAlignment="1" applyProtection="1">
      <alignment wrapText="1"/>
    </xf>
    <xf numFmtId="0" fontId="6" fillId="0" borderId="34" xfId="0" applyFont="1" applyFill="1" applyBorder="1" applyAlignment="1" applyProtection="1">
      <alignment horizontal="center" wrapText="1"/>
    </xf>
    <xf numFmtId="164" fontId="4" fillId="0" borderId="35" xfId="0" applyNumberFormat="1" applyFont="1" applyFill="1" applyBorder="1" applyAlignment="1" applyProtection="1">
      <alignment horizontal="right" wrapText="1"/>
    </xf>
    <xf numFmtId="164" fontId="4" fillId="0" borderId="28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9" xfId="0" applyFont="1" applyFill="1" applyBorder="1" applyAlignment="1" applyProtection="1">
      <alignment horizontal="center" vertical="center"/>
    </xf>
    <xf numFmtId="164" fontId="2" fillId="0" borderId="45" xfId="0" applyNumberFormat="1" applyFont="1" applyFill="1" applyBorder="1" applyAlignment="1" applyProtection="1">
      <alignment horizontal="center"/>
    </xf>
    <xf numFmtId="164" fontId="2" fillId="0" borderId="51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35" xfId="0" applyNumberFormat="1" applyFont="1" applyFill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5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7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164" fontId="4" fillId="4" borderId="24" xfId="0" applyNumberFormat="1" applyFont="1" applyFill="1" applyBorder="1" applyAlignment="1" applyProtection="1">
      <alignment horizontal="right" wrapText="1"/>
    </xf>
    <xf numFmtId="164" fontId="4" fillId="4" borderId="40" xfId="0" applyNumberFormat="1" applyFont="1" applyFill="1" applyBorder="1" applyAlignment="1" applyProtection="1">
      <alignment horizontal="right"/>
    </xf>
    <xf numFmtId="164" fontId="4" fillId="4" borderId="25" xfId="0" applyNumberFormat="1" applyFont="1" applyFill="1" applyBorder="1" applyAlignment="1" applyProtection="1">
      <alignment horizontal="right" wrapText="1"/>
    </xf>
    <xf numFmtId="0" fontId="6" fillId="0" borderId="65" xfId="0" applyFont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wrapText="1"/>
    </xf>
    <xf numFmtId="0" fontId="4" fillId="0" borderId="47" xfId="0" applyFont="1" applyFill="1" applyBorder="1" applyProtection="1"/>
    <xf numFmtId="0" fontId="4" fillId="0" borderId="7" xfId="0" applyFont="1" applyFill="1" applyBorder="1" applyAlignment="1" applyProtection="1">
      <alignment vertical="top" wrapText="1"/>
    </xf>
    <xf numFmtId="0" fontId="4" fillId="0" borderId="22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right"/>
    </xf>
    <xf numFmtId="0" fontId="6" fillId="0" borderId="30" xfId="0" applyFont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8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left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vertical="center"/>
    </xf>
    <xf numFmtId="0" fontId="11" fillId="0" borderId="38" xfId="0" applyFont="1" applyFill="1" applyBorder="1" applyAlignment="1" applyProtection="1">
      <alignment vertical="center"/>
    </xf>
    <xf numFmtId="0" fontId="11" fillId="0" borderId="39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4" borderId="19" xfId="0" applyFont="1" applyFill="1" applyBorder="1" applyAlignment="1" applyProtection="1">
      <alignment horizontal="left"/>
    </xf>
    <xf numFmtId="0" fontId="6" fillId="0" borderId="19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0" fontId="4" fillId="0" borderId="10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wrapText="1"/>
    </xf>
    <xf numFmtId="0" fontId="5" fillId="0" borderId="47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19" xfId="0" applyFont="1" applyFill="1" applyBorder="1" applyProtection="1">
      <protection locked="0"/>
    </xf>
    <xf numFmtId="0" fontId="4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4" fillId="0" borderId="48" xfId="0" applyNumberFormat="1" applyFont="1" applyFill="1" applyBorder="1" applyAlignment="1" applyProtection="1">
      <alignment horizontal="center"/>
    </xf>
    <xf numFmtId="0" fontId="0" fillId="0" borderId="47" xfId="0" applyBorder="1" applyProtection="1"/>
    <xf numFmtId="0" fontId="0" fillId="0" borderId="54" xfId="0" applyBorder="1" applyProtection="1"/>
    <xf numFmtId="0" fontId="7" fillId="0" borderId="4" xfId="0" applyFont="1" applyBorder="1" applyAlignment="1" applyProtection="1">
      <alignment horizontal="center"/>
    </xf>
    <xf numFmtId="49" fontId="5" fillId="0" borderId="48" xfId="0" applyNumberFormat="1" applyFont="1" applyFill="1" applyBorder="1" applyAlignment="1" applyProtection="1">
      <alignment horizont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0" fillId="0" borderId="27" xfId="0" applyBorder="1" applyProtection="1"/>
    <xf numFmtId="0" fontId="0" fillId="0" borderId="28" xfId="0" applyBorder="1" applyProtection="1"/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vertical="center"/>
    </xf>
    <xf numFmtId="0" fontId="4" fillId="0" borderId="54" xfId="0" applyFont="1" applyFill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4" xfId="0" applyBorder="1" applyProtection="1"/>
    <xf numFmtId="0" fontId="6" fillId="0" borderId="0" xfId="0" applyFont="1" applyAlignment="1" applyProtection="1">
      <alignment horizontal="right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wrapText="1"/>
    </xf>
    <xf numFmtId="0" fontId="4" fillId="0" borderId="24" xfId="0" applyFont="1" applyFill="1" applyBorder="1" applyAlignment="1" applyProtection="1">
      <alignment horizontal="left" wrapText="1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5" fillId="0" borderId="47" xfId="0" applyFont="1" applyFill="1" applyBorder="1" applyProtection="1"/>
    <xf numFmtId="0" fontId="5" fillId="0" borderId="54" xfId="0" applyFont="1" applyFill="1" applyBorder="1" applyProtection="1"/>
    <xf numFmtId="0" fontId="0" fillId="0" borderId="7" xfId="0" applyFill="1" applyBorder="1" applyProtection="1"/>
    <xf numFmtId="0" fontId="0" fillId="0" borderId="24" xfId="0" applyFill="1" applyBorder="1" applyProtection="1"/>
    <xf numFmtId="49" fontId="4" fillId="0" borderId="22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24" xfId="0" applyFont="1" applyFill="1" applyBorder="1" applyProtection="1"/>
    <xf numFmtId="0" fontId="4" fillId="0" borderId="7" xfId="0" applyFont="1" applyFill="1" applyBorder="1" applyAlignment="1" applyProtection="1"/>
    <xf numFmtId="0" fontId="0" fillId="0" borderId="7" xfId="0" applyFill="1" applyBorder="1" applyAlignment="1" applyProtection="1"/>
    <xf numFmtId="0" fontId="0" fillId="0" borderId="24" xfId="0" applyFill="1" applyBorder="1" applyAlignment="1" applyProtection="1"/>
    <xf numFmtId="0" fontId="0" fillId="0" borderId="22" xfId="0" applyFill="1" applyBorder="1" applyAlignment="1" applyProtection="1">
      <alignment horizontal="center" wrapText="1"/>
    </xf>
    <xf numFmtId="49" fontId="4" fillId="0" borderId="22" xfId="0" applyNumberFormat="1" applyFont="1" applyFill="1" applyBorder="1" applyAlignment="1" applyProtection="1">
      <alignment horizontal="center" wrapText="1"/>
    </xf>
    <xf numFmtId="0" fontId="4" fillId="0" borderId="24" xfId="0" applyFont="1" applyFill="1" applyBorder="1" applyAlignment="1" applyProtection="1"/>
    <xf numFmtId="49" fontId="4" fillId="0" borderId="10" xfId="0" applyNumberFormat="1" applyFont="1" applyFill="1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Protection="1"/>
    <xf numFmtId="0" fontId="4" fillId="0" borderId="0" xfId="0" applyFont="1" applyFill="1" applyBorder="1" applyProtection="1"/>
    <xf numFmtId="49" fontId="4" fillId="0" borderId="1" xfId="0" applyNumberFormat="1" applyFont="1" applyFill="1" applyBorder="1" applyAlignment="1" applyProtection="1">
      <alignment horizontal="center" wrapText="1"/>
    </xf>
    <xf numFmtId="0" fontId="0" fillId="0" borderId="14" xfId="0" applyBorder="1" applyProtection="1"/>
    <xf numFmtId="0" fontId="0" fillId="0" borderId="16" xfId="0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0" fillId="0" borderId="10" xfId="0" applyBorder="1" applyProtection="1"/>
    <xf numFmtId="49" fontId="0" fillId="0" borderId="22" xfId="0" applyNumberFormat="1" applyBorder="1" applyAlignment="1" applyProtection="1">
      <alignment horizontal="center"/>
    </xf>
    <xf numFmtId="0" fontId="4" fillId="0" borderId="47" xfId="0" applyFont="1" applyFill="1" applyBorder="1" applyProtection="1"/>
    <xf numFmtId="0" fontId="4" fillId="0" borderId="54" xfId="0" applyFont="1" applyFill="1" applyBorder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0" fontId="4" fillId="0" borderId="24" xfId="0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49" fontId="4" fillId="0" borderId="48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4" fillId="0" borderId="27" xfId="0" applyFont="1" applyFill="1" applyBorder="1" applyAlignment="1" applyProtection="1">
      <alignment vertical="top" wrapText="1"/>
    </xf>
    <xf numFmtId="0" fontId="4" fillId="0" borderId="28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7" xfId="0" applyBorder="1" applyProtection="1"/>
    <xf numFmtId="0" fontId="5" fillId="0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5" xfId="0" applyBorder="1" applyProtection="1"/>
    <xf numFmtId="0" fontId="0" fillId="0" borderId="26" xfId="0" applyBorder="1" applyProtection="1"/>
    <xf numFmtId="0" fontId="0" fillId="0" borderId="31" xfId="0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4" xfId="0" applyFill="1" applyBorder="1" applyProtection="1"/>
    <xf numFmtId="0" fontId="0" fillId="0" borderId="16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1" xfId="0" applyFont="1" applyFill="1" applyBorder="1" applyAlignment="1" applyProtection="1">
      <alignment horizontal="left" vertical="top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0" borderId="47" xfId="0" applyFont="1" applyFill="1" applyBorder="1" applyAlignment="1" applyProtection="1">
      <alignment horizontal="left" vertical="center"/>
    </xf>
    <xf numFmtId="0" fontId="4" fillId="0" borderId="54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wrapText="1"/>
    </xf>
    <xf numFmtId="49" fontId="4" fillId="0" borderId="22" xfId="0" applyNumberFormat="1" applyFont="1" applyBorder="1" applyAlignment="1" applyProtection="1">
      <alignment horizontal="center"/>
    </xf>
    <xf numFmtId="49" fontId="4" fillId="0" borderId="48" xfId="0" applyNumberFormat="1" applyFont="1" applyBorder="1" applyAlignment="1" applyProtection="1">
      <alignment horizontal="center"/>
    </xf>
    <xf numFmtId="49" fontId="4" fillId="0" borderId="23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left" wrapText="1"/>
    </xf>
    <xf numFmtId="0" fontId="4" fillId="0" borderId="21" xfId="0" applyFont="1" applyFill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4" xfId="0" applyBorder="1" applyAlignment="1" applyProtection="1"/>
    <xf numFmtId="0" fontId="3" fillId="0" borderId="0" xfId="0" applyFont="1" applyFill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wrapText="1"/>
    </xf>
    <xf numFmtId="49" fontId="3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9" xfId="0" applyNumberFormat="1" applyFont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/>
    <xf numFmtId="49" fontId="6" fillId="0" borderId="61" xfId="0" applyNumberFormat="1" applyFont="1" applyBorder="1" applyAlignment="1" applyProtection="1">
      <alignment horizontal="center"/>
    </xf>
    <xf numFmtId="49" fontId="0" fillId="0" borderId="52" xfId="0" applyNumberFormat="1" applyBorder="1" applyAlignment="1" applyProtection="1"/>
    <xf numFmtId="49" fontId="11" fillId="0" borderId="23" xfId="0" applyNumberFormat="1" applyFont="1" applyFill="1" applyBorder="1" applyAlignment="1" applyProtection="1">
      <alignment horizontal="center"/>
    </xf>
    <xf numFmtId="49" fontId="12" fillId="0" borderId="28" xfId="0" applyNumberFormat="1" applyFont="1" applyBorder="1" applyAlignment="1" applyProtection="1"/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58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49" fontId="6" fillId="0" borderId="23" xfId="0" applyNumberFormat="1" applyFont="1" applyBorder="1" applyAlignment="1" applyProtection="1">
      <alignment horizontal="center"/>
    </xf>
    <xf numFmtId="49" fontId="6" fillId="0" borderId="27" xfId="0" applyNumberFormat="1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4" xfId="0" applyFont="1" applyFill="1" applyBorder="1" applyProtection="1"/>
    <xf numFmtId="0" fontId="5" fillId="0" borderId="16" xfId="0" applyFont="1" applyFill="1" applyBorder="1" applyProtection="1"/>
    <xf numFmtId="0" fontId="4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8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49" fontId="6" fillId="0" borderId="48" xfId="0" applyNumberFormat="1" applyFont="1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justify"/>
    </xf>
    <xf numFmtId="0" fontId="4" fillId="0" borderId="24" xfId="0" applyFont="1" applyFill="1" applyBorder="1" applyAlignment="1" applyProtection="1">
      <alignment vertical="justify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9" xfId="0" applyNumberFormat="1" applyFont="1" applyBorder="1" applyAlignment="1" applyProtection="1">
      <alignment horizontal="left"/>
      <protection locked="0"/>
    </xf>
    <xf numFmtId="49" fontId="6" fillId="0" borderId="41" xfId="0" applyNumberFormat="1" applyFont="1" applyBorder="1" applyAlignment="1" applyProtection="1">
      <alignment horizontal="center"/>
      <protection locked="0"/>
    </xf>
    <xf numFmtId="49" fontId="6" fillId="0" borderId="42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4" fillId="0" borderId="62" xfId="0" applyFont="1" applyFill="1" applyBorder="1" applyProtection="1"/>
    <xf numFmtId="0" fontId="4" fillId="0" borderId="52" xfId="0" applyFont="1" applyFill="1" applyBorder="1" applyProtection="1"/>
    <xf numFmtId="0" fontId="4" fillId="0" borderId="21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164" fontId="2" fillId="0" borderId="59" xfId="0" applyNumberFormat="1" applyFont="1" applyFill="1" applyBorder="1" applyAlignment="1" applyProtection="1">
      <alignment horizontal="center"/>
      <protection locked="0"/>
    </xf>
    <xf numFmtId="164" fontId="2" fillId="0" borderId="50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4" xfId="0" applyFont="1" applyFill="1" applyBorder="1" applyAlignment="1" applyProtection="1">
      <alignment horizontal="left" vertical="top" wrapText="1" inden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4" xfId="0" applyFont="1" applyBorder="1" applyAlignment="1" applyProtection="1">
      <alignment horizontal="left" inden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8" xfId="0" applyFont="1" applyBorder="1" applyAlignment="1" applyProtection="1">
      <alignment horizontal="left" indent="3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7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4" xfId="0" applyFont="1" applyBorder="1" applyAlignment="1" applyProtection="1"/>
    <xf numFmtId="0" fontId="23" fillId="0" borderId="0" xfId="0" applyFont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24" xfId="0" applyFont="1" applyFill="1" applyBorder="1" applyAlignment="1" applyProtection="1">
      <alignment horizontal="left" indent="1"/>
    </xf>
    <xf numFmtId="0" fontId="6" fillId="0" borderId="8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24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wrapText="1"/>
    </xf>
    <xf numFmtId="0" fontId="6" fillId="0" borderId="25" xfId="0" applyFont="1" applyFill="1" applyBorder="1" applyAlignment="1" applyProtection="1"/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wrapText="1"/>
      <protection locked="0"/>
    </xf>
    <xf numFmtId="0" fontId="6" fillId="4" borderId="0" xfId="0" applyFont="1" applyFill="1" applyBorder="1" applyAlignment="1" applyProtection="1">
      <alignment horizontal="center" wrapText="1"/>
      <protection locked="0"/>
    </xf>
    <xf numFmtId="0" fontId="26" fillId="4" borderId="0" xfId="0" applyFont="1" applyFill="1" applyBorder="1" applyAlignment="1" applyProtection="1">
      <alignment horizontal="left"/>
    </xf>
    <xf numFmtId="49" fontId="6" fillId="4" borderId="0" xfId="0" applyNumberFormat="1" applyFont="1" applyFill="1" applyBorder="1" applyAlignment="1" applyProtection="1">
      <alignment horizontal="right" wrapText="1"/>
    </xf>
    <xf numFmtId="49" fontId="6" fillId="4" borderId="0" xfId="0" applyNumberFormat="1" applyFont="1" applyFill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6" fillId="0" borderId="21" xfId="0" applyFont="1" applyBorder="1" applyAlignment="1" applyProtection="1">
      <alignment horizontal="left" inden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24" xfId="0" applyFont="1" applyFill="1" applyBorder="1" applyAlignment="1" applyProtection="1">
      <alignment horizontal="left" vertical="top" wrapTex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4" xfId="0" applyFont="1" applyFill="1" applyBorder="1" applyAlignment="1" applyProtection="1">
      <alignment horizontal="left" vertical="top" wrapText="1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 vertical="center"/>
    </xf>
    <xf numFmtId="164" fontId="2" fillId="0" borderId="50" xfId="0" applyNumberFormat="1" applyFont="1" applyFill="1" applyBorder="1" applyAlignment="1" applyProtection="1">
      <alignment horizontal="center" vertical="center"/>
    </xf>
    <xf numFmtId="164" fontId="2" fillId="0" borderId="58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58" xfId="0" applyFont="1" applyBorder="1" applyAlignment="1" applyProtection="1">
      <alignment horizontal="left" wrapText="1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164" fontId="2" fillId="0" borderId="59" xfId="0" applyNumberFormat="1" applyFont="1" applyBorder="1" applyAlignment="1" applyProtection="1">
      <alignment horizontal="center" vertical="center"/>
      <protection locked="0"/>
    </xf>
    <xf numFmtId="164" fontId="2" fillId="0" borderId="56" xfId="0" applyNumberFormat="1" applyFont="1" applyBorder="1" applyAlignment="1" applyProtection="1">
      <alignment horizontal="center" vertical="center"/>
      <protection locked="0"/>
    </xf>
    <xf numFmtId="164" fontId="2" fillId="0" borderId="58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4" xfId="0" applyFont="1" applyBorder="1" applyAlignment="1" applyProtection="1">
      <alignment horizontal="left" wrapText="1" indent="3"/>
    </xf>
    <xf numFmtId="0" fontId="6" fillId="0" borderId="22" xfId="0" applyFont="1" applyFill="1" applyBorder="1" applyAlignment="1" applyProtection="1">
      <alignment horizontal="center" vertical="center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24" xfId="0" applyFont="1" applyBorder="1" applyAlignment="1"/>
    <xf numFmtId="0" fontId="6" fillId="0" borderId="1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58" xfId="0" applyFont="1" applyBorder="1" applyAlignment="1" applyProtection="1"/>
    <xf numFmtId="0" fontId="11" fillId="0" borderId="18" xfId="0" applyFont="1" applyBorder="1" applyAlignment="1" applyProtection="1"/>
    <xf numFmtId="0" fontId="11" fillId="0" borderId="19" xfId="0" applyFont="1" applyBorder="1" applyAlignment="1" applyProtection="1"/>
    <xf numFmtId="0" fontId="11" fillId="0" borderId="21" xfId="0" applyFont="1" applyBorder="1" applyAlignment="1" applyProtection="1"/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58" xfId="0" applyFont="1" applyBorder="1" applyAlignment="1" applyProtection="1">
      <alignment horizontal="left" inden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64" fontId="2" fillId="0" borderId="67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11" fillId="0" borderId="8" xfId="0" applyFont="1" applyFill="1" applyBorder="1" applyAlignment="1" applyProtection="1"/>
    <xf numFmtId="0" fontId="11" fillId="0" borderId="7" xfId="0" applyFont="1" applyFill="1" applyBorder="1" applyAlignment="1" applyProtection="1"/>
    <xf numFmtId="0" fontId="11" fillId="0" borderId="24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3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8" xfId="0" applyNumberFormat="1" applyFont="1" applyFill="1" applyBorder="1" applyAlignment="1" applyProtection="1">
      <alignment horizontal="right" wrapText="1"/>
      <protection locked="0"/>
    </xf>
    <xf numFmtId="164" fontId="4" fillId="0" borderId="21" xfId="0" applyNumberFormat="1" applyFont="1" applyFill="1" applyBorder="1" applyAlignment="1" applyProtection="1">
      <alignment horizontal="right" wrapText="1"/>
      <protection locked="0"/>
    </xf>
    <xf numFmtId="164" fontId="4" fillId="0" borderId="58" xfId="0" applyNumberFormat="1" applyFont="1" applyFill="1" applyBorder="1" applyAlignment="1" applyProtection="1">
      <alignment horizontal="right" wrapText="1"/>
    </xf>
    <xf numFmtId="164" fontId="4" fillId="0" borderId="21" xfId="0" applyNumberFormat="1" applyFont="1" applyFill="1" applyBorder="1" applyAlignment="1" applyProtection="1">
      <alignment horizontal="right" wrapText="1"/>
    </xf>
    <xf numFmtId="164" fontId="4" fillId="0" borderId="59" xfId="0" applyNumberFormat="1" applyFont="1" applyFill="1" applyBorder="1" applyAlignment="1" applyProtection="1">
      <alignment horizontal="right" wrapText="1"/>
      <protection locked="0"/>
    </xf>
    <xf numFmtId="164" fontId="4" fillId="0" borderId="50" xfId="0" applyNumberFormat="1" applyFont="1" applyFill="1" applyBorder="1" applyAlignment="1" applyProtection="1">
      <alignment horizontal="right" wrapText="1"/>
      <protection locked="0"/>
    </xf>
    <xf numFmtId="164" fontId="4" fillId="0" borderId="59" xfId="0" applyNumberFormat="1" applyFont="1" applyFill="1" applyBorder="1" applyAlignment="1" applyProtection="1">
      <alignment horizontal="right" wrapText="1"/>
    </xf>
    <xf numFmtId="164" fontId="4" fillId="0" borderId="50" xfId="0" applyNumberFormat="1" applyFont="1" applyFill="1" applyBorder="1" applyAlignment="1" applyProtection="1">
      <alignment horizontal="right" wrapText="1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35" xfId="0" applyNumberFormat="1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4" fillId="0" borderId="30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/>
    </xf>
    <xf numFmtId="0" fontId="11" fillId="0" borderId="48" xfId="0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11" fillId="0" borderId="54" xfId="0" applyFont="1" applyBorder="1" applyAlignment="1" applyProtection="1">
      <alignment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left" vertical="center"/>
    </xf>
    <xf numFmtId="0" fontId="6" fillId="0" borderId="62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61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4" xfId="0" applyNumberFormat="1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DU180"/>
  <sheetViews>
    <sheetView tabSelected="1" topLeftCell="B1" zoomScale="80" zoomScaleNormal="80" zoomScaleSheetLayoutView="100" workbookViewId="0">
      <selection activeCell="FG8" sqref="FG8"/>
    </sheetView>
  </sheetViews>
  <sheetFormatPr defaultColWidth="0.85546875" defaultRowHeight="12.75"/>
  <cols>
    <col min="1" max="1" width="9.7109375" style="27" hidden="1" customWidth="1"/>
    <col min="2" max="13" width="1" style="1" customWidth="1"/>
    <col min="14" max="101" width="0.85546875" style="1" customWidth="1"/>
    <col min="102" max="113" width="0.85546875" style="1"/>
    <col min="114" max="114" width="13.42578125" style="1" customWidth="1"/>
    <col min="115" max="115" width="13.42578125" style="1" bestFit="1" customWidth="1"/>
    <col min="116" max="116" width="13.7109375" style="1" customWidth="1"/>
    <col min="117" max="125" width="0.85546875" style="1"/>
    <col min="126" max="126" width="0.85546875" style="1" customWidth="1"/>
    <col min="127" max="16384" width="0.85546875" style="1"/>
  </cols>
  <sheetData>
    <row r="1" spans="1:125">
      <c r="DL1" s="80" t="s">
        <v>170</v>
      </c>
      <c r="DU1" s="80"/>
    </row>
    <row r="2" spans="1:125" ht="24" customHeight="1">
      <c r="DU2" s="81"/>
    </row>
    <row r="3" spans="1:125" s="28" customFormat="1" ht="15">
      <c r="A3" s="82"/>
      <c r="B3" s="555" t="s">
        <v>171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76"/>
      <c r="DJ3" s="76"/>
      <c r="DK3" s="76"/>
      <c r="DL3" s="76"/>
    </row>
    <row r="4" spans="1:125" s="49" customFormat="1" ht="15.75" thickBot="1">
      <c r="A4" s="2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Y4" s="28"/>
      <c r="Z4" s="28"/>
      <c r="AA4" s="28"/>
      <c r="AB4" s="388" t="s">
        <v>172</v>
      </c>
      <c r="AC4" s="28"/>
      <c r="AD4" s="567" t="s">
        <v>173</v>
      </c>
      <c r="AE4" s="567"/>
      <c r="AF4" s="567"/>
      <c r="AG4" s="567"/>
      <c r="AH4" s="567"/>
      <c r="AI4" s="567"/>
      <c r="AJ4" s="567"/>
      <c r="AK4" s="567"/>
      <c r="AL4" s="567"/>
      <c r="AM4" s="567"/>
      <c r="AN4" s="567"/>
      <c r="AO4" s="567"/>
      <c r="AP4" s="567"/>
      <c r="AQ4" s="567"/>
      <c r="AR4" s="567"/>
      <c r="AS4" s="567"/>
      <c r="AT4" s="567"/>
      <c r="AU4" s="568">
        <v>20</v>
      </c>
      <c r="AV4" s="568"/>
      <c r="AW4" s="568"/>
      <c r="AX4" s="568"/>
      <c r="AY4" s="569" t="s">
        <v>159</v>
      </c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9"/>
      <c r="BP4" s="569"/>
      <c r="BQ4" s="569"/>
      <c r="BR4" s="569"/>
      <c r="BS4" s="569"/>
      <c r="BT4" s="569"/>
      <c r="BU4" s="569"/>
      <c r="BV4" s="569"/>
      <c r="BW4" s="569"/>
      <c r="BX4" s="569"/>
      <c r="BY4" s="569"/>
      <c r="BZ4" s="569"/>
      <c r="CA4" s="569"/>
      <c r="CB4" s="569"/>
      <c r="CC4" s="569"/>
      <c r="CD4" s="569"/>
      <c r="CE4" s="569"/>
      <c r="CF4" s="569"/>
      <c r="CG4" s="569"/>
      <c r="CH4" s="569"/>
      <c r="CI4" s="569"/>
      <c r="CJ4" s="569"/>
      <c r="CK4" s="569"/>
      <c r="CL4" s="569"/>
      <c r="CM4" s="569"/>
      <c r="CN4" s="569"/>
      <c r="CO4" s="569"/>
      <c r="CP4" s="569"/>
      <c r="CQ4" s="569"/>
      <c r="CR4" s="569"/>
      <c r="CS4" s="569"/>
      <c r="CT4" s="28" t="s">
        <v>174</v>
      </c>
      <c r="CV4" s="28"/>
      <c r="DK4" s="570" t="s">
        <v>194</v>
      </c>
      <c r="DL4" s="571"/>
    </row>
    <row r="5" spans="1:125" s="49" customFormat="1">
      <c r="A5" s="2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85"/>
      <c r="DJ5" s="85" t="s">
        <v>175</v>
      </c>
      <c r="DK5" s="572" t="s">
        <v>131</v>
      </c>
      <c r="DL5" s="573"/>
    </row>
    <row r="6" spans="1:125" s="49" customFormat="1">
      <c r="A6" s="2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85"/>
      <c r="DJ6" s="85" t="s">
        <v>176</v>
      </c>
      <c r="DK6" s="578" t="s">
        <v>165</v>
      </c>
      <c r="DL6" s="579"/>
    </row>
    <row r="7" spans="1:125" s="49" customFormat="1">
      <c r="A7" s="29"/>
      <c r="B7" s="10" t="s">
        <v>177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19" t="s">
        <v>178</v>
      </c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419"/>
      <c r="CG7" s="419"/>
      <c r="CH7" s="419"/>
      <c r="CI7" s="419"/>
      <c r="CJ7" s="419"/>
      <c r="CK7" s="419"/>
      <c r="CL7" s="419"/>
      <c r="CM7" s="419"/>
      <c r="CN7" s="419"/>
      <c r="CO7" s="419"/>
      <c r="CP7" s="419"/>
      <c r="CQ7" s="419"/>
      <c r="CR7" s="419"/>
      <c r="CS7" s="419"/>
      <c r="CT7" s="419"/>
      <c r="CU7" s="419"/>
      <c r="CV7" s="419"/>
      <c r="CW7" s="419"/>
      <c r="CX7" s="419"/>
      <c r="CY7" s="419"/>
      <c r="CZ7" s="419"/>
      <c r="DA7" s="419"/>
      <c r="DB7" s="419"/>
      <c r="DC7" s="419"/>
      <c r="DD7" s="419"/>
      <c r="DE7" s="419"/>
      <c r="DF7" s="419"/>
      <c r="DG7" s="419"/>
      <c r="DH7" s="10"/>
      <c r="DI7" s="85"/>
      <c r="DJ7" s="85" t="s">
        <v>179</v>
      </c>
      <c r="DK7" s="582" t="s">
        <v>160</v>
      </c>
      <c r="DL7" s="583"/>
    </row>
    <row r="8" spans="1:125" s="49" customFormat="1">
      <c r="A8" s="29"/>
      <c r="B8" s="10" t="s">
        <v>180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0"/>
      <c r="CB8" s="420"/>
      <c r="CC8" s="420"/>
      <c r="CD8" s="420"/>
      <c r="CE8" s="420"/>
      <c r="CF8" s="420"/>
      <c r="CG8" s="420"/>
      <c r="CH8" s="420"/>
      <c r="CI8" s="420"/>
      <c r="CJ8" s="420"/>
      <c r="CK8" s="420"/>
      <c r="CL8" s="420"/>
      <c r="CM8" s="420"/>
      <c r="CN8" s="420"/>
      <c r="CO8" s="420"/>
      <c r="CP8" s="420"/>
      <c r="CQ8" s="420"/>
      <c r="CR8" s="420"/>
      <c r="CS8" s="420"/>
      <c r="CT8" s="420"/>
      <c r="CU8" s="420"/>
      <c r="CV8" s="420"/>
      <c r="CW8" s="420"/>
      <c r="CX8" s="420"/>
      <c r="CY8" s="420"/>
      <c r="CZ8" s="420"/>
      <c r="DA8" s="420"/>
      <c r="DB8" s="420"/>
      <c r="DC8" s="420"/>
      <c r="DD8" s="420"/>
      <c r="DE8" s="420"/>
      <c r="DF8" s="420"/>
      <c r="DG8" s="420"/>
      <c r="DH8" s="420"/>
      <c r="DI8" s="85"/>
      <c r="DJ8" s="85" t="s">
        <v>181</v>
      </c>
      <c r="DK8" s="580" t="s">
        <v>161</v>
      </c>
      <c r="DL8" s="581"/>
    </row>
    <row r="9" spans="1:125" s="49" customFormat="1" ht="12" customHeight="1">
      <c r="A9" s="29"/>
      <c r="B9" s="421" t="s">
        <v>182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85"/>
      <c r="DJ9" s="85" t="s">
        <v>183</v>
      </c>
      <c r="DK9" s="578"/>
      <c r="DL9" s="579"/>
    </row>
    <row r="10" spans="1:125" s="49" customFormat="1" ht="12" customHeight="1">
      <c r="A10" s="29"/>
      <c r="B10" s="421" t="s">
        <v>184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19"/>
      <c r="W10" s="419"/>
      <c r="X10" s="419"/>
      <c r="Y10" s="419" t="s">
        <v>185</v>
      </c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19"/>
      <c r="CV10" s="419"/>
      <c r="CW10" s="419"/>
      <c r="CX10" s="419"/>
      <c r="CY10" s="419"/>
      <c r="CZ10" s="419"/>
      <c r="DA10" s="419"/>
      <c r="DB10" s="419"/>
      <c r="DC10" s="419"/>
      <c r="DD10" s="419"/>
      <c r="DE10" s="419"/>
      <c r="DF10" s="419"/>
      <c r="DG10" s="419"/>
      <c r="DH10" s="10"/>
      <c r="DI10" s="85"/>
      <c r="DJ10" s="85" t="s">
        <v>186</v>
      </c>
      <c r="DK10" s="576" t="s">
        <v>162</v>
      </c>
      <c r="DL10" s="577"/>
    </row>
    <row r="11" spans="1:125" s="49" customFormat="1" ht="12" customHeight="1">
      <c r="A11" s="29"/>
      <c r="B11" s="10" t="s">
        <v>187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423"/>
      <c r="BG11" s="423"/>
      <c r="BH11" s="423" t="s">
        <v>188</v>
      </c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19"/>
      <c r="CT11" s="419"/>
      <c r="CU11" s="419"/>
      <c r="CV11" s="419"/>
      <c r="CW11" s="419"/>
      <c r="CX11" s="419"/>
      <c r="CY11" s="419"/>
      <c r="CZ11" s="419"/>
      <c r="DA11" s="419"/>
      <c r="DB11" s="419"/>
      <c r="DC11" s="419"/>
      <c r="DD11" s="419"/>
      <c r="DE11" s="419"/>
      <c r="DF11" s="419"/>
      <c r="DG11" s="419"/>
      <c r="DH11" s="420"/>
      <c r="DI11" s="424"/>
      <c r="DJ11" s="424"/>
      <c r="DK11" s="584" t="s">
        <v>163</v>
      </c>
      <c r="DL11" s="585"/>
    </row>
    <row r="12" spans="1:125" s="49" customFormat="1" ht="12" customHeight="1">
      <c r="A12" s="29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19"/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10"/>
      <c r="DI12" s="85"/>
      <c r="DJ12" s="85" t="s">
        <v>189</v>
      </c>
      <c r="DK12" s="586"/>
      <c r="DL12" s="587"/>
    </row>
    <row r="13" spans="1:125" s="10" customFormat="1" ht="13.5" thickBot="1">
      <c r="A13" s="29"/>
      <c r="B13" s="10" t="s">
        <v>190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DI13" s="85"/>
      <c r="DJ13" s="85" t="s">
        <v>191</v>
      </c>
      <c r="DK13" s="574" t="s">
        <v>130</v>
      </c>
      <c r="DL13" s="575"/>
    </row>
    <row r="14" spans="1:125" s="7" customFormat="1" ht="14.25" customHeight="1">
      <c r="A14" s="86"/>
      <c r="B14" s="421" t="s">
        <v>192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19" t="s">
        <v>193</v>
      </c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19"/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19"/>
      <c r="DK14" s="32"/>
      <c r="DL14" s="32"/>
    </row>
    <row r="15" spans="1:125" s="49" customFormat="1" ht="12">
      <c r="A15" s="2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</row>
    <row r="16" spans="1:125" ht="24" customHeight="1" thickBot="1"/>
    <row r="17" spans="1:116" ht="20.100000000000001" customHeight="1">
      <c r="B17" s="506" t="s">
        <v>195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6"/>
      <c r="N17" s="556" t="s">
        <v>196</v>
      </c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/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8"/>
      <c r="CX17" s="506" t="s">
        <v>198</v>
      </c>
      <c r="CY17" s="515"/>
      <c r="CZ17" s="515"/>
      <c r="DA17" s="515"/>
      <c r="DB17" s="515"/>
      <c r="DC17" s="515"/>
      <c r="DD17" s="515"/>
      <c r="DE17" s="515"/>
      <c r="DF17" s="515"/>
      <c r="DG17" s="515"/>
      <c r="DH17" s="515"/>
      <c r="DI17" s="516"/>
      <c r="DJ17" s="237" t="s">
        <v>199</v>
      </c>
      <c r="DK17" s="237" t="s">
        <v>200</v>
      </c>
      <c r="DL17" s="237" t="s">
        <v>200</v>
      </c>
    </row>
    <row r="18" spans="1:116">
      <c r="B18" s="517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9"/>
      <c r="N18" s="559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560"/>
      <c r="CM18" s="560"/>
      <c r="CN18" s="560"/>
      <c r="CO18" s="560"/>
      <c r="CP18" s="560"/>
      <c r="CQ18" s="560"/>
      <c r="CR18" s="560"/>
      <c r="CS18" s="560"/>
      <c r="CT18" s="560"/>
      <c r="CU18" s="560"/>
      <c r="CV18" s="560"/>
      <c r="CW18" s="561"/>
      <c r="CX18" s="517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9"/>
      <c r="DJ18" s="87">
        <v>2014</v>
      </c>
      <c r="DK18" s="87">
        <v>2013</v>
      </c>
      <c r="DL18" s="88">
        <v>2012</v>
      </c>
    </row>
    <row r="19" spans="1:116" ht="14.25" customHeight="1" thickBot="1">
      <c r="B19" s="520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2"/>
      <c r="N19" s="562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563"/>
      <c r="BJ19" s="563"/>
      <c r="BK19" s="563"/>
      <c r="BL19" s="563"/>
      <c r="BM19" s="563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3"/>
      <c r="BZ19" s="563"/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3"/>
      <c r="CM19" s="563"/>
      <c r="CN19" s="563"/>
      <c r="CO19" s="563"/>
      <c r="CP19" s="563"/>
      <c r="CQ19" s="563"/>
      <c r="CR19" s="563"/>
      <c r="CS19" s="563"/>
      <c r="CT19" s="563"/>
      <c r="CU19" s="563"/>
      <c r="CV19" s="563"/>
      <c r="CW19" s="564"/>
      <c r="CX19" s="520"/>
      <c r="CY19" s="521"/>
      <c r="CZ19" s="521"/>
      <c r="DA19" s="521"/>
      <c r="DB19" s="521"/>
      <c r="DC19" s="521"/>
      <c r="DD19" s="521"/>
      <c r="DE19" s="521"/>
      <c r="DF19" s="521"/>
      <c r="DG19" s="521"/>
      <c r="DH19" s="521"/>
      <c r="DI19" s="522"/>
      <c r="DJ19" s="89" t="s">
        <v>4</v>
      </c>
      <c r="DK19" s="89" t="s">
        <v>5</v>
      </c>
      <c r="DL19" s="90" t="s">
        <v>6</v>
      </c>
    </row>
    <row r="20" spans="1:116">
      <c r="A20" s="27" t="s">
        <v>138</v>
      </c>
      <c r="B20" s="544" t="s">
        <v>132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8"/>
      <c r="N20" s="512" t="s">
        <v>201</v>
      </c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4"/>
      <c r="CX20" s="544" t="s">
        <v>53</v>
      </c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8"/>
      <c r="DJ20" s="91"/>
      <c r="DK20" s="91"/>
      <c r="DL20" s="92"/>
    </row>
    <row r="21" spans="1:116" ht="12.75" customHeight="1">
      <c r="B21" s="507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4"/>
      <c r="N21" s="505" t="s">
        <v>202</v>
      </c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80"/>
      <c r="CX21" s="507"/>
      <c r="CY21" s="503"/>
      <c r="CZ21" s="503"/>
      <c r="DA21" s="503"/>
      <c r="DB21" s="503"/>
      <c r="DC21" s="503"/>
      <c r="DD21" s="503"/>
      <c r="DE21" s="503"/>
      <c r="DF21" s="503"/>
      <c r="DG21" s="503"/>
      <c r="DH21" s="503"/>
      <c r="DI21" s="504"/>
      <c r="DJ21" s="93"/>
      <c r="DK21" s="93"/>
      <c r="DL21" s="94"/>
    </row>
    <row r="22" spans="1:116" ht="12.75" customHeight="1">
      <c r="B22" s="481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4"/>
      <c r="N22" s="425"/>
      <c r="O22" s="565" t="s">
        <v>203</v>
      </c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565"/>
      <c r="AT22" s="565"/>
      <c r="AU22" s="565"/>
      <c r="AV22" s="565"/>
      <c r="AW22" s="565"/>
      <c r="AX22" s="565"/>
      <c r="AY22" s="565"/>
      <c r="AZ22" s="565"/>
      <c r="BA22" s="565"/>
      <c r="BB22" s="565"/>
      <c r="BC22" s="565"/>
      <c r="BD22" s="565"/>
      <c r="BE22" s="565"/>
      <c r="BF22" s="565"/>
      <c r="BG22" s="565"/>
      <c r="BH22" s="565"/>
      <c r="BI22" s="565"/>
      <c r="BJ22" s="565"/>
      <c r="BK22" s="565"/>
      <c r="BL22" s="565"/>
      <c r="BM22" s="565"/>
      <c r="BN22" s="565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  <c r="CQ22" s="565"/>
      <c r="CR22" s="565"/>
      <c r="CS22" s="565"/>
      <c r="CT22" s="565"/>
      <c r="CU22" s="565"/>
      <c r="CV22" s="565"/>
      <c r="CW22" s="566"/>
      <c r="CX22" s="481"/>
      <c r="CY22" s="473"/>
      <c r="CZ22" s="473"/>
      <c r="DA22" s="473"/>
      <c r="DB22" s="473"/>
      <c r="DC22" s="473"/>
      <c r="DD22" s="473"/>
      <c r="DE22" s="473"/>
      <c r="DF22" s="473"/>
      <c r="DG22" s="473"/>
      <c r="DH22" s="473"/>
      <c r="DI22" s="474"/>
      <c r="DJ22" s="240">
        <v>34814</v>
      </c>
      <c r="DK22" s="240">
        <v>41163</v>
      </c>
      <c r="DL22" s="240">
        <v>21648</v>
      </c>
    </row>
    <row r="23" spans="1:116" ht="12.75" customHeight="1">
      <c r="B23" s="449" t="s">
        <v>127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1"/>
      <c r="N23" s="392"/>
      <c r="O23" s="456" t="s">
        <v>204</v>
      </c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7"/>
      <c r="CX23" s="449" t="s">
        <v>129</v>
      </c>
      <c r="CY23" s="450"/>
      <c r="CZ23" s="450"/>
      <c r="DA23" s="450"/>
      <c r="DB23" s="450"/>
      <c r="DC23" s="450"/>
      <c r="DD23" s="450"/>
      <c r="DE23" s="450"/>
      <c r="DF23" s="450"/>
      <c r="DG23" s="450"/>
      <c r="DH23" s="450"/>
      <c r="DI23" s="451"/>
      <c r="DJ23" s="40"/>
      <c r="DK23" s="40"/>
      <c r="DL23" s="37"/>
    </row>
    <row r="24" spans="1:116">
      <c r="B24" s="449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1"/>
      <c r="N24" s="392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7"/>
      <c r="CX24" s="449"/>
      <c r="CY24" s="450"/>
      <c r="CZ24" s="450"/>
      <c r="DA24" s="450"/>
      <c r="DB24" s="450"/>
      <c r="DC24" s="450"/>
      <c r="DD24" s="450"/>
      <c r="DE24" s="450"/>
      <c r="DF24" s="450"/>
      <c r="DG24" s="450"/>
      <c r="DH24" s="450"/>
      <c r="DI24" s="451"/>
      <c r="DJ24" s="95"/>
      <c r="DK24" s="95"/>
      <c r="DL24" s="96"/>
    </row>
    <row r="25" spans="1:116" ht="12.75" customHeight="1">
      <c r="B25" s="541" t="s">
        <v>128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1"/>
      <c r="N25" s="387"/>
      <c r="O25" s="497" t="s">
        <v>205</v>
      </c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7"/>
      <c r="BV25" s="497"/>
      <c r="BW25" s="497"/>
      <c r="BX25" s="497"/>
      <c r="BY25" s="497"/>
      <c r="BZ25" s="497"/>
      <c r="CA25" s="497"/>
      <c r="CB25" s="497"/>
      <c r="CC25" s="497"/>
      <c r="CD25" s="497"/>
      <c r="CE25" s="497"/>
      <c r="CF25" s="497"/>
      <c r="CG25" s="497"/>
      <c r="CH25" s="497"/>
      <c r="CI25" s="497"/>
      <c r="CJ25" s="497"/>
      <c r="CK25" s="497"/>
      <c r="CL25" s="497"/>
      <c r="CM25" s="497"/>
      <c r="CN25" s="497"/>
      <c r="CO25" s="497"/>
      <c r="CP25" s="497"/>
      <c r="CQ25" s="497"/>
      <c r="CR25" s="497"/>
      <c r="CS25" s="497"/>
      <c r="CT25" s="497"/>
      <c r="CU25" s="497"/>
      <c r="CV25" s="497"/>
      <c r="CW25" s="540"/>
      <c r="CX25" s="541" t="s">
        <v>51</v>
      </c>
      <c r="CY25" s="450"/>
      <c r="CZ25" s="450"/>
      <c r="DA25" s="450"/>
      <c r="DB25" s="450"/>
      <c r="DC25" s="450"/>
      <c r="DD25" s="450"/>
      <c r="DE25" s="450"/>
      <c r="DF25" s="450"/>
      <c r="DG25" s="450"/>
      <c r="DH25" s="450"/>
      <c r="DI25" s="451"/>
      <c r="DJ25" s="239">
        <v>87248</v>
      </c>
      <c r="DK25" s="239">
        <v>77030</v>
      </c>
      <c r="DL25" s="239">
        <v>53846</v>
      </c>
    </row>
    <row r="26" spans="1:116" ht="12.75" customHeight="1">
      <c r="B26" s="449" t="s">
        <v>127</v>
      </c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1"/>
      <c r="N26" s="392"/>
      <c r="O26" s="456" t="s">
        <v>206</v>
      </c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7"/>
      <c r="CX26" s="449" t="s">
        <v>126</v>
      </c>
      <c r="CY26" s="450"/>
      <c r="CZ26" s="450"/>
      <c r="DA26" s="450"/>
      <c r="DB26" s="450"/>
      <c r="DC26" s="450"/>
      <c r="DD26" s="450"/>
      <c r="DE26" s="450"/>
      <c r="DF26" s="450"/>
      <c r="DG26" s="450"/>
      <c r="DH26" s="450"/>
      <c r="DI26" s="451"/>
      <c r="DJ26" s="239">
        <v>87248</v>
      </c>
      <c r="DK26" s="239">
        <v>77030</v>
      </c>
      <c r="DL26" s="239">
        <v>53846</v>
      </c>
    </row>
    <row r="27" spans="1:116">
      <c r="B27" s="449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1"/>
      <c r="N27" s="392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7"/>
      <c r="CX27" s="449"/>
      <c r="CY27" s="450"/>
      <c r="CZ27" s="450"/>
      <c r="DA27" s="450"/>
      <c r="DB27" s="450"/>
      <c r="DC27" s="450"/>
      <c r="DD27" s="450"/>
      <c r="DE27" s="450"/>
      <c r="DF27" s="450"/>
      <c r="DG27" s="450"/>
      <c r="DH27" s="450"/>
      <c r="DI27" s="451"/>
      <c r="DJ27" s="95"/>
      <c r="DK27" s="95"/>
      <c r="DL27" s="96"/>
    </row>
    <row r="28" spans="1:116" ht="12.75" customHeight="1">
      <c r="B28" s="541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1"/>
      <c r="N28" s="384"/>
      <c r="O28" s="497" t="s">
        <v>207</v>
      </c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7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497"/>
      <c r="CB28" s="497"/>
      <c r="CC28" s="497"/>
      <c r="CD28" s="497"/>
      <c r="CE28" s="497"/>
      <c r="CF28" s="497"/>
      <c r="CG28" s="497"/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  <c r="CT28" s="497"/>
      <c r="CU28" s="497"/>
      <c r="CV28" s="497"/>
      <c r="CW28" s="540"/>
      <c r="CX28" s="541" t="s">
        <v>49</v>
      </c>
      <c r="CY28" s="450"/>
      <c r="CZ28" s="450"/>
      <c r="DA28" s="450"/>
      <c r="DB28" s="450"/>
      <c r="DC28" s="450"/>
      <c r="DD28" s="450"/>
      <c r="DE28" s="450"/>
      <c r="DF28" s="450"/>
      <c r="DG28" s="450"/>
      <c r="DH28" s="450"/>
      <c r="DI28" s="451"/>
      <c r="DJ28" s="40"/>
      <c r="DK28" s="40"/>
      <c r="DL28" s="37"/>
    </row>
    <row r="29" spans="1:116">
      <c r="B29" s="449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1"/>
      <c r="N29" s="392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7"/>
      <c r="CX29" s="449"/>
      <c r="CY29" s="450"/>
      <c r="CZ29" s="450"/>
      <c r="DA29" s="450"/>
      <c r="DB29" s="450"/>
      <c r="DC29" s="450"/>
      <c r="DD29" s="450"/>
      <c r="DE29" s="450"/>
      <c r="DF29" s="450"/>
      <c r="DG29" s="450"/>
      <c r="DH29" s="450"/>
      <c r="DI29" s="451"/>
      <c r="DJ29" s="95"/>
      <c r="DK29" s="95"/>
      <c r="DL29" s="96"/>
    </row>
    <row r="30" spans="1:116" ht="12.75" customHeight="1">
      <c r="B30" s="541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1"/>
      <c r="N30" s="384"/>
      <c r="O30" s="497" t="s">
        <v>208</v>
      </c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7"/>
      <c r="BF30" s="497"/>
      <c r="BG30" s="497"/>
      <c r="BH30" s="497"/>
      <c r="BI30" s="497"/>
      <c r="BJ30" s="497"/>
      <c r="BK30" s="497"/>
      <c r="BL30" s="497"/>
      <c r="BM30" s="497"/>
      <c r="BN30" s="497"/>
      <c r="BO30" s="497"/>
      <c r="BP30" s="497"/>
      <c r="BQ30" s="497"/>
      <c r="BR30" s="49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497"/>
      <c r="CM30" s="497"/>
      <c r="CN30" s="497"/>
      <c r="CO30" s="497"/>
      <c r="CP30" s="497"/>
      <c r="CQ30" s="497"/>
      <c r="CR30" s="497"/>
      <c r="CS30" s="497"/>
      <c r="CT30" s="497"/>
      <c r="CU30" s="497"/>
      <c r="CV30" s="497"/>
      <c r="CW30" s="540"/>
      <c r="CX30" s="541" t="s">
        <v>47</v>
      </c>
      <c r="CY30" s="450"/>
      <c r="CZ30" s="450"/>
      <c r="DA30" s="450"/>
      <c r="DB30" s="450"/>
      <c r="DC30" s="450"/>
      <c r="DD30" s="450"/>
      <c r="DE30" s="450"/>
      <c r="DF30" s="450"/>
      <c r="DG30" s="450"/>
      <c r="DH30" s="450"/>
      <c r="DI30" s="451"/>
      <c r="DJ30" s="40"/>
      <c r="DK30" s="40"/>
      <c r="DL30" s="37"/>
    </row>
    <row r="31" spans="1:116">
      <c r="B31" s="449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1"/>
      <c r="N31" s="392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7"/>
      <c r="CX31" s="449"/>
      <c r="CY31" s="450"/>
      <c r="CZ31" s="450"/>
      <c r="DA31" s="450"/>
      <c r="DB31" s="450"/>
      <c r="DC31" s="450"/>
      <c r="DD31" s="450"/>
      <c r="DE31" s="450"/>
      <c r="DF31" s="450"/>
      <c r="DG31" s="450"/>
      <c r="DH31" s="450"/>
      <c r="DI31" s="451"/>
      <c r="DJ31" s="95"/>
      <c r="DK31" s="95"/>
      <c r="DL31" s="96"/>
    </row>
    <row r="32" spans="1:116" ht="12.75" customHeight="1">
      <c r="B32" s="541" t="s">
        <v>144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1"/>
      <c r="N32" s="387"/>
      <c r="O32" s="497" t="s">
        <v>209</v>
      </c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  <c r="BO32" s="497"/>
      <c r="BP32" s="497"/>
      <c r="BQ32" s="497"/>
      <c r="BR32" s="497"/>
      <c r="BS32" s="497"/>
      <c r="BT32" s="497"/>
      <c r="BU32" s="497"/>
      <c r="BV32" s="497"/>
      <c r="BW32" s="497"/>
      <c r="BX32" s="497"/>
      <c r="BY32" s="497"/>
      <c r="BZ32" s="497"/>
      <c r="CA32" s="497"/>
      <c r="CB32" s="497"/>
      <c r="CC32" s="497"/>
      <c r="CD32" s="497"/>
      <c r="CE32" s="497"/>
      <c r="CF32" s="497"/>
      <c r="CG32" s="497"/>
      <c r="CH32" s="497"/>
      <c r="CI32" s="497"/>
      <c r="CJ32" s="497"/>
      <c r="CK32" s="497"/>
      <c r="CL32" s="497"/>
      <c r="CM32" s="497"/>
      <c r="CN32" s="497"/>
      <c r="CO32" s="497"/>
      <c r="CP32" s="497"/>
      <c r="CQ32" s="497"/>
      <c r="CR32" s="497"/>
      <c r="CS32" s="497"/>
      <c r="CT32" s="497"/>
      <c r="CU32" s="497"/>
      <c r="CV32" s="497"/>
      <c r="CW32" s="540"/>
      <c r="CX32" s="449" t="s">
        <v>123</v>
      </c>
      <c r="CY32" s="450"/>
      <c r="CZ32" s="450"/>
      <c r="DA32" s="450"/>
      <c r="DB32" s="450"/>
      <c r="DC32" s="450"/>
      <c r="DD32" s="450"/>
      <c r="DE32" s="450"/>
      <c r="DF32" s="450"/>
      <c r="DG32" s="450"/>
      <c r="DH32" s="450"/>
      <c r="DI32" s="451"/>
      <c r="DJ32" s="243">
        <f>SUM(DJ33:DJ38)</f>
        <v>86287448</v>
      </c>
      <c r="DK32" s="243">
        <f>SUM(DK33:DK38)</f>
        <v>85253111</v>
      </c>
      <c r="DL32" s="107">
        <f>SUM(DL33:DL38)</f>
        <v>79315364</v>
      </c>
    </row>
    <row r="33" spans="1:116" s="97" customFormat="1" ht="12.75" customHeight="1">
      <c r="A33" s="27"/>
      <c r="B33" s="449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1"/>
      <c r="N33" s="387"/>
      <c r="O33" s="497" t="s">
        <v>210</v>
      </c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540"/>
      <c r="CX33" s="449" t="s">
        <v>122</v>
      </c>
      <c r="CY33" s="450"/>
      <c r="CZ33" s="450"/>
      <c r="DA33" s="450"/>
      <c r="DB33" s="450"/>
      <c r="DC33" s="450"/>
      <c r="DD33" s="450"/>
      <c r="DE33" s="450"/>
      <c r="DF33" s="450"/>
      <c r="DG33" s="450"/>
      <c r="DH33" s="450"/>
      <c r="DI33" s="451"/>
      <c r="DJ33" s="244">
        <v>201031</v>
      </c>
      <c r="DK33" s="244">
        <v>199909</v>
      </c>
      <c r="DL33" s="245">
        <v>199727</v>
      </c>
    </row>
    <row r="34" spans="1:116" s="97" customFormat="1" ht="12.75" customHeight="1">
      <c r="A34" s="27"/>
      <c r="B34" s="449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1"/>
      <c r="N34" s="387"/>
      <c r="O34" s="497" t="s">
        <v>211</v>
      </c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540"/>
      <c r="CX34" s="449" t="s">
        <v>121</v>
      </c>
      <c r="CY34" s="450"/>
      <c r="CZ34" s="450"/>
      <c r="DA34" s="450"/>
      <c r="DB34" s="450"/>
      <c r="DC34" s="450"/>
      <c r="DD34" s="450"/>
      <c r="DE34" s="450"/>
      <c r="DF34" s="450"/>
      <c r="DG34" s="450"/>
      <c r="DH34" s="450"/>
      <c r="DI34" s="451"/>
      <c r="DJ34" s="244">
        <v>78688105</v>
      </c>
      <c r="DK34" s="244">
        <v>79171795</v>
      </c>
      <c r="DL34" s="245">
        <v>71001867</v>
      </c>
    </row>
    <row r="35" spans="1:116" s="97" customFormat="1" ht="12.75" customHeight="1">
      <c r="A35" s="27"/>
      <c r="B35" s="449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1"/>
      <c r="N35" s="387"/>
      <c r="O35" s="497" t="s">
        <v>212</v>
      </c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7"/>
      <c r="BT35" s="497"/>
      <c r="BU35" s="497"/>
      <c r="BV35" s="497"/>
      <c r="BW35" s="497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497"/>
      <c r="CM35" s="497"/>
      <c r="CN35" s="497"/>
      <c r="CO35" s="497"/>
      <c r="CP35" s="497"/>
      <c r="CQ35" s="497"/>
      <c r="CR35" s="497"/>
      <c r="CS35" s="497"/>
      <c r="CT35" s="497"/>
      <c r="CU35" s="497"/>
      <c r="CV35" s="497"/>
      <c r="CW35" s="540"/>
      <c r="CX35" s="449" t="s">
        <v>120</v>
      </c>
      <c r="CY35" s="450"/>
      <c r="CZ35" s="450"/>
      <c r="DA35" s="450"/>
      <c r="DB35" s="450"/>
      <c r="DC35" s="450"/>
      <c r="DD35" s="450"/>
      <c r="DE35" s="450"/>
      <c r="DF35" s="450"/>
      <c r="DG35" s="450"/>
      <c r="DH35" s="450"/>
      <c r="DI35" s="451"/>
      <c r="DJ35" s="244">
        <v>1282716</v>
      </c>
      <c r="DK35" s="244">
        <v>1493079</v>
      </c>
      <c r="DL35" s="246">
        <v>1588067</v>
      </c>
    </row>
    <row r="36" spans="1:116" ht="12.75" customHeight="1">
      <c r="B36" s="449" t="s">
        <v>125</v>
      </c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1"/>
      <c r="N36" s="387"/>
      <c r="O36" s="497" t="s">
        <v>213</v>
      </c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7"/>
      <c r="BF36" s="497"/>
      <c r="BG36" s="497"/>
      <c r="BH36" s="497"/>
      <c r="BI36" s="497"/>
      <c r="BJ36" s="497"/>
      <c r="BK36" s="497"/>
      <c r="BL36" s="497"/>
      <c r="BM36" s="497"/>
      <c r="BN36" s="497"/>
      <c r="BO36" s="497"/>
      <c r="BP36" s="497"/>
      <c r="BQ36" s="497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7"/>
      <c r="CC36" s="497"/>
      <c r="CD36" s="497"/>
      <c r="CE36" s="497"/>
      <c r="CF36" s="497"/>
      <c r="CG36" s="497"/>
      <c r="CH36" s="497"/>
      <c r="CI36" s="497"/>
      <c r="CJ36" s="497"/>
      <c r="CK36" s="497"/>
      <c r="CL36" s="497"/>
      <c r="CM36" s="497"/>
      <c r="CN36" s="497"/>
      <c r="CO36" s="497"/>
      <c r="CP36" s="497"/>
      <c r="CQ36" s="497"/>
      <c r="CR36" s="497"/>
      <c r="CS36" s="497"/>
      <c r="CT36" s="497"/>
      <c r="CU36" s="497"/>
      <c r="CV36" s="497"/>
      <c r="CW36" s="540"/>
      <c r="CX36" s="449" t="s">
        <v>119</v>
      </c>
      <c r="CY36" s="450"/>
      <c r="CZ36" s="450"/>
      <c r="DA36" s="450"/>
      <c r="DB36" s="450"/>
      <c r="DC36" s="450"/>
      <c r="DD36" s="450"/>
      <c r="DE36" s="450"/>
      <c r="DF36" s="450"/>
      <c r="DG36" s="450"/>
      <c r="DH36" s="450"/>
      <c r="DI36" s="451"/>
      <c r="DJ36" s="244">
        <v>5984370</v>
      </c>
      <c r="DK36" s="244">
        <v>4279579</v>
      </c>
      <c r="DL36" s="245">
        <v>6425330</v>
      </c>
    </row>
    <row r="37" spans="1:116" ht="24" customHeight="1">
      <c r="B37" s="449" t="s">
        <v>142</v>
      </c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1"/>
      <c r="N37" s="384"/>
      <c r="O37" s="497" t="s">
        <v>214</v>
      </c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497"/>
      <c r="BC37" s="497"/>
      <c r="BD37" s="497"/>
      <c r="BE37" s="497"/>
      <c r="BF37" s="497"/>
      <c r="BG37" s="497"/>
      <c r="BH37" s="497"/>
      <c r="BI37" s="497"/>
      <c r="BJ37" s="497"/>
      <c r="BK37" s="497"/>
      <c r="BL37" s="497"/>
      <c r="BM37" s="497"/>
      <c r="BN37" s="497"/>
      <c r="BO37" s="497"/>
      <c r="BP37" s="497"/>
      <c r="BQ37" s="497"/>
      <c r="BR37" s="497"/>
      <c r="BS37" s="497"/>
      <c r="BT37" s="497"/>
      <c r="BU37" s="497"/>
      <c r="BV37" s="497"/>
      <c r="BW37" s="497"/>
      <c r="BX37" s="497"/>
      <c r="BY37" s="497"/>
      <c r="BZ37" s="497"/>
      <c r="CA37" s="497"/>
      <c r="CB37" s="497"/>
      <c r="CC37" s="497"/>
      <c r="CD37" s="497"/>
      <c r="CE37" s="497"/>
      <c r="CF37" s="497"/>
      <c r="CG37" s="497"/>
      <c r="CH37" s="497"/>
      <c r="CI37" s="497"/>
      <c r="CJ37" s="497"/>
      <c r="CK37" s="497"/>
      <c r="CL37" s="497"/>
      <c r="CM37" s="497"/>
      <c r="CN37" s="497"/>
      <c r="CO37" s="497"/>
      <c r="CP37" s="497"/>
      <c r="CQ37" s="497"/>
      <c r="CR37" s="497"/>
      <c r="CS37" s="497"/>
      <c r="CT37" s="497"/>
      <c r="CU37" s="497"/>
      <c r="CV37" s="497"/>
      <c r="CW37" s="540"/>
      <c r="CX37" s="449" t="s">
        <v>118</v>
      </c>
      <c r="CY37" s="450"/>
      <c r="CZ37" s="450"/>
      <c r="DA37" s="450"/>
      <c r="DB37" s="450"/>
      <c r="DC37" s="450"/>
      <c r="DD37" s="450"/>
      <c r="DE37" s="450"/>
      <c r="DF37" s="450"/>
      <c r="DG37" s="450"/>
      <c r="DH37" s="450"/>
      <c r="DI37" s="451"/>
      <c r="DJ37" s="239">
        <v>11945</v>
      </c>
      <c r="DK37" s="239">
        <v>23421</v>
      </c>
      <c r="DL37" s="36">
        <v>6156</v>
      </c>
    </row>
    <row r="38" spans="1:116" ht="24" customHeight="1">
      <c r="B38" s="449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4"/>
      <c r="N38" s="391"/>
      <c r="O38" s="497" t="s">
        <v>215</v>
      </c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497"/>
      <c r="CC38" s="497"/>
      <c r="CD38" s="497"/>
      <c r="CE38" s="497"/>
      <c r="CF38" s="497"/>
      <c r="CG38" s="497"/>
      <c r="CH38" s="497"/>
      <c r="CI38" s="497"/>
      <c r="CJ38" s="497"/>
      <c r="CK38" s="497"/>
      <c r="CL38" s="497"/>
      <c r="CM38" s="497"/>
      <c r="CN38" s="497"/>
      <c r="CO38" s="497"/>
      <c r="CP38" s="497"/>
      <c r="CQ38" s="497"/>
      <c r="CR38" s="497"/>
      <c r="CS38" s="497"/>
      <c r="CT38" s="497"/>
      <c r="CU38" s="497"/>
      <c r="CV38" s="497"/>
      <c r="CW38" s="540"/>
      <c r="CX38" s="449" t="s">
        <v>158</v>
      </c>
      <c r="CY38" s="553"/>
      <c r="CZ38" s="553"/>
      <c r="DA38" s="553"/>
      <c r="DB38" s="553"/>
      <c r="DC38" s="553"/>
      <c r="DD38" s="553"/>
      <c r="DE38" s="553"/>
      <c r="DF38" s="553"/>
      <c r="DG38" s="553"/>
      <c r="DH38" s="553"/>
      <c r="DI38" s="554"/>
      <c r="DJ38" s="239">
        <v>119281</v>
      </c>
      <c r="DK38" s="239">
        <v>85328</v>
      </c>
      <c r="DL38" s="36">
        <v>94217</v>
      </c>
    </row>
    <row r="39" spans="1:116">
      <c r="B39" s="449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1"/>
      <c r="N39" s="392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6"/>
      <c r="CS39" s="456"/>
      <c r="CT39" s="456"/>
      <c r="CU39" s="456"/>
      <c r="CV39" s="456"/>
      <c r="CW39" s="457"/>
      <c r="CX39" s="449"/>
      <c r="CY39" s="450"/>
      <c r="CZ39" s="450"/>
      <c r="DA39" s="450"/>
      <c r="DB39" s="450"/>
      <c r="DC39" s="450"/>
      <c r="DD39" s="450"/>
      <c r="DE39" s="450"/>
      <c r="DF39" s="450"/>
      <c r="DG39" s="450"/>
      <c r="DH39" s="450"/>
      <c r="DI39" s="451"/>
      <c r="DJ39" s="247"/>
      <c r="DK39" s="247"/>
      <c r="DL39" s="248"/>
    </row>
    <row r="40" spans="1:116" ht="12.75" customHeight="1">
      <c r="B40" s="449" t="s">
        <v>124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1"/>
      <c r="N40" s="387"/>
      <c r="O40" s="497" t="s">
        <v>216</v>
      </c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497"/>
      <c r="BT40" s="497"/>
      <c r="BU40" s="497"/>
      <c r="BV40" s="497"/>
      <c r="BW40" s="497"/>
      <c r="BX40" s="497"/>
      <c r="BY40" s="497"/>
      <c r="BZ40" s="497"/>
      <c r="CA40" s="497"/>
      <c r="CB40" s="497"/>
      <c r="CC40" s="497"/>
      <c r="CD40" s="497"/>
      <c r="CE40" s="497"/>
      <c r="CF40" s="497"/>
      <c r="CG40" s="497"/>
      <c r="CH40" s="497"/>
      <c r="CI40" s="497"/>
      <c r="CJ40" s="497"/>
      <c r="CK40" s="497"/>
      <c r="CL40" s="497"/>
      <c r="CM40" s="497"/>
      <c r="CN40" s="497"/>
      <c r="CO40" s="497"/>
      <c r="CP40" s="497"/>
      <c r="CQ40" s="497"/>
      <c r="CR40" s="497"/>
      <c r="CS40" s="497"/>
      <c r="CT40" s="497"/>
      <c r="CU40" s="497"/>
      <c r="CV40" s="497"/>
      <c r="CW40" s="540"/>
      <c r="CX40" s="449" t="s">
        <v>117</v>
      </c>
      <c r="CY40" s="450"/>
      <c r="CZ40" s="450"/>
      <c r="DA40" s="450"/>
      <c r="DB40" s="450"/>
      <c r="DC40" s="450"/>
      <c r="DD40" s="450"/>
      <c r="DE40" s="450"/>
      <c r="DF40" s="450"/>
      <c r="DG40" s="450"/>
      <c r="DH40" s="450"/>
      <c r="DI40" s="451"/>
      <c r="DJ40" s="247">
        <f>SUM(DJ41:DJ42)</f>
        <v>0</v>
      </c>
      <c r="DK40" s="247">
        <f>SUM(DK41:DK42)</f>
        <v>0</v>
      </c>
      <c r="DL40" s="249">
        <f>SUM(DL41:DL42)</f>
        <v>0</v>
      </c>
    </row>
    <row r="41" spans="1:116" ht="12.75" customHeight="1">
      <c r="B41" s="449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1"/>
      <c r="N41" s="552" t="s">
        <v>217</v>
      </c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  <c r="BO41" s="497"/>
      <c r="BP41" s="497"/>
      <c r="BQ41" s="497"/>
      <c r="BR41" s="497"/>
      <c r="BS41" s="497"/>
      <c r="BT41" s="497"/>
      <c r="BU41" s="497"/>
      <c r="BV41" s="497"/>
      <c r="BW41" s="497"/>
      <c r="BX41" s="497"/>
      <c r="BY41" s="497"/>
      <c r="BZ41" s="497"/>
      <c r="CA41" s="497"/>
      <c r="CB41" s="497"/>
      <c r="CC41" s="497"/>
      <c r="CD41" s="497"/>
      <c r="CE41" s="497"/>
      <c r="CF41" s="497"/>
      <c r="CG41" s="497"/>
      <c r="CH41" s="497"/>
      <c r="CI41" s="497"/>
      <c r="CJ41" s="497"/>
      <c r="CK41" s="497"/>
      <c r="CL41" s="497"/>
      <c r="CM41" s="497"/>
      <c r="CN41" s="497"/>
      <c r="CO41" s="497"/>
      <c r="CP41" s="497"/>
      <c r="CQ41" s="497"/>
      <c r="CR41" s="497"/>
      <c r="CS41" s="497"/>
      <c r="CT41" s="497"/>
      <c r="CU41" s="497"/>
      <c r="CV41" s="497"/>
      <c r="CW41" s="540"/>
      <c r="CX41" s="449" t="s">
        <v>145</v>
      </c>
      <c r="CY41" s="450"/>
      <c r="CZ41" s="450"/>
      <c r="DA41" s="450"/>
      <c r="DB41" s="450"/>
      <c r="DC41" s="450"/>
      <c r="DD41" s="450"/>
      <c r="DE41" s="450"/>
      <c r="DF41" s="450"/>
      <c r="DG41" s="450"/>
      <c r="DH41" s="450"/>
      <c r="DI41" s="451"/>
      <c r="DJ41" s="244"/>
      <c r="DK41" s="244"/>
      <c r="DL41" s="245"/>
    </row>
    <row r="42" spans="1:116" ht="12.75" customHeight="1">
      <c r="B42" s="449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1"/>
      <c r="N42" s="552" t="s">
        <v>218</v>
      </c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  <c r="BO42" s="497"/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7"/>
      <c r="CC42" s="497"/>
      <c r="CD42" s="497"/>
      <c r="CE42" s="497"/>
      <c r="CF42" s="497"/>
      <c r="CG42" s="497"/>
      <c r="CH42" s="497"/>
      <c r="CI42" s="497"/>
      <c r="CJ42" s="497"/>
      <c r="CK42" s="497"/>
      <c r="CL42" s="497"/>
      <c r="CM42" s="497"/>
      <c r="CN42" s="497"/>
      <c r="CO42" s="497"/>
      <c r="CP42" s="497"/>
      <c r="CQ42" s="497"/>
      <c r="CR42" s="497"/>
      <c r="CS42" s="497"/>
      <c r="CT42" s="497"/>
      <c r="CU42" s="497"/>
      <c r="CV42" s="497"/>
      <c r="CW42" s="540"/>
      <c r="CX42" s="449" t="s">
        <v>146</v>
      </c>
      <c r="CY42" s="450"/>
      <c r="CZ42" s="450"/>
      <c r="DA42" s="450"/>
      <c r="DB42" s="450"/>
      <c r="DC42" s="450"/>
      <c r="DD42" s="450"/>
      <c r="DE42" s="450"/>
      <c r="DF42" s="450"/>
      <c r="DG42" s="450"/>
      <c r="DH42" s="450"/>
      <c r="DI42" s="451"/>
      <c r="DJ42" s="244"/>
      <c r="DK42" s="250"/>
      <c r="DL42" s="245"/>
    </row>
    <row r="43" spans="1:116">
      <c r="B43" s="449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1"/>
      <c r="N43" s="392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456"/>
      <c r="CI43" s="456"/>
      <c r="CJ43" s="456"/>
      <c r="CK43" s="456"/>
      <c r="CL43" s="456"/>
      <c r="CM43" s="456"/>
      <c r="CN43" s="456"/>
      <c r="CO43" s="456"/>
      <c r="CP43" s="456"/>
      <c r="CQ43" s="456"/>
      <c r="CR43" s="456"/>
      <c r="CS43" s="456"/>
      <c r="CT43" s="456"/>
      <c r="CU43" s="456"/>
      <c r="CV43" s="456"/>
      <c r="CW43" s="457"/>
      <c r="CX43" s="449"/>
      <c r="CY43" s="450"/>
      <c r="CZ43" s="450"/>
      <c r="DA43" s="450"/>
      <c r="DB43" s="450"/>
      <c r="DC43" s="450"/>
      <c r="DD43" s="450"/>
      <c r="DE43" s="450"/>
      <c r="DF43" s="450"/>
      <c r="DG43" s="450"/>
      <c r="DH43" s="450"/>
      <c r="DI43" s="451"/>
      <c r="DJ43" s="247"/>
      <c r="DK43" s="247"/>
      <c r="DL43" s="248"/>
    </row>
    <row r="44" spans="1:116" ht="12.75" customHeight="1">
      <c r="B44" s="449" t="s">
        <v>133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1"/>
      <c r="N44" s="387"/>
      <c r="O44" s="497" t="s">
        <v>219</v>
      </c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7"/>
      <c r="BX44" s="497"/>
      <c r="BY44" s="497"/>
      <c r="BZ44" s="497"/>
      <c r="CA44" s="497"/>
      <c r="CB44" s="497"/>
      <c r="CC44" s="497"/>
      <c r="CD44" s="497"/>
      <c r="CE44" s="497"/>
      <c r="CF44" s="497"/>
      <c r="CG44" s="497"/>
      <c r="CH44" s="497"/>
      <c r="CI44" s="497"/>
      <c r="CJ44" s="497"/>
      <c r="CK44" s="497"/>
      <c r="CL44" s="497"/>
      <c r="CM44" s="497"/>
      <c r="CN44" s="497"/>
      <c r="CO44" s="497"/>
      <c r="CP44" s="497"/>
      <c r="CQ44" s="497"/>
      <c r="CR44" s="497"/>
      <c r="CS44" s="497"/>
      <c r="CT44" s="497"/>
      <c r="CU44" s="497"/>
      <c r="CV44" s="497"/>
      <c r="CW44" s="540"/>
      <c r="CX44" s="449" t="s">
        <v>116</v>
      </c>
      <c r="CY44" s="450"/>
      <c r="CZ44" s="450"/>
      <c r="DA44" s="450"/>
      <c r="DB44" s="450"/>
      <c r="DC44" s="450"/>
      <c r="DD44" s="450"/>
      <c r="DE44" s="450"/>
      <c r="DF44" s="450"/>
      <c r="DG44" s="450"/>
      <c r="DH44" s="450"/>
      <c r="DI44" s="451"/>
      <c r="DJ44" s="247">
        <f>SUM(DJ45:DJ49)</f>
        <v>1560830</v>
      </c>
      <c r="DK44" s="247">
        <f>SUM(DK45:DK49)</f>
        <v>1611955</v>
      </c>
      <c r="DL44" s="249">
        <f>SUM(DL45:DL49)</f>
        <v>1635836</v>
      </c>
    </row>
    <row r="45" spans="1:116" ht="12.75" customHeight="1">
      <c r="B45" s="449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1"/>
      <c r="N45" s="21"/>
      <c r="O45" s="497" t="s">
        <v>220</v>
      </c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7"/>
      <c r="CC45" s="497"/>
      <c r="CD45" s="497"/>
      <c r="CE45" s="497"/>
      <c r="CF45" s="497"/>
      <c r="CG45" s="497"/>
      <c r="CH45" s="497"/>
      <c r="CI45" s="497"/>
      <c r="CJ45" s="497"/>
      <c r="CK45" s="497"/>
      <c r="CL45" s="497"/>
      <c r="CM45" s="497"/>
      <c r="CN45" s="497"/>
      <c r="CO45" s="497"/>
      <c r="CP45" s="497"/>
      <c r="CQ45" s="497"/>
      <c r="CR45" s="497"/>
      <c r="CS45" s="497"/>
      <c r="CT45" s="497"/>
      <c r="CU45" s="497"/>
      <c r="CV45" s="497"/>
      <c r="CW45" s="390"/>
      <c r="CX45" s="449" t="s">
        <v>147</v>
      </c>
      <c r="CY45" s="450"/>
      <c r="CZ45" s="450"/>
      <c r="DA45" s="450"/>
      <c r="DB45" s="450"/>
      <c r="DC45" s="450"/>
      <c r="DD45" s="450"/>
      <c r="DE45" s="450"/>
      <c r="DF45" s="450"/>
      <c r="DG45" s="450"/>
      <c r="DH45" s="450"/>
      <c r="DI45" s="451"/>
      <c r="DJ45" s="244">
        <v>1117470</v>
      </c>
      <c r="DK45" s="244">
        <v>1117470</v>
      </c>
      <c r="DL45" s="245">
        <v>1117570</v>
      </c>
    </row>
    <row r="46" spans="1:116" ht="12.75" customHeight="1">
      <c r="B46" s="449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1"/>
      <c r="N46" s="21"/>
      <c r="O46" s="456" t="s">
        <v>221</v>
      </c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/>
      <c r="BN46" s="456"/>
      <c r="BO46" s="456"/>
      <c r="BP46" s="456"/>
      <c r="BQ46" s="456"/>
      <c r="BR46" s="456"/>
      <c r="BS46" s="456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6"/>
      <c r="CW46" s="390"/>
      <c r="CX46" s="449" t="s">
        <v>148</v>
      </c>
      <c r="CY46" s="450"/>
      <c r="CZ46" s="450"/>
      <c r="DA46" s="450"/>
      <c r="DB46" s="450"/>
      <c r="DC46" s="450"/>
      <c r="DD46" s="450"/>
      <c r="DE46" s="450"/>
      <c r="DF46" s="450"/>
      <c r="DG46" s="450"/>
      <c r="DH46" s="450"/>
      <c r="DI46" s="451"/>
      <c r="DJ46" s="244"/>
      <c r="DK46" s="244"/>
      <c r="DL46" s="245"/>
    </row>
    <row r="47" spans="1:116" ht="12.75" customHeight="1">
      <c r="B47" s="449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1"/>
      <c r="N47" s="21"/>
      <c r="O47" s="497" t="s">
        <v>222</v>
      </c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7"/>
      <c r="AL47" s="497"/>
      <c r="AM47" s="497"/>
      <c r="AN47" s="497"/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390"/>
      <c r="CX47" s="449" t="s">
        <v>149</v>
      </c>
      <c r="CY47" s="450"/>
      <c r="CZ47" s="450"/>
      <c r="DA47" s="450"/>
      <c r="DB47" s="450"/>
      <c r="DC47" s="450"/>
      <c r="DD47" s="450"/>
      <c r="DE47" s="450"/>
      <c r="DF47" s="450"/>
      <c r="DG47" s="450"/>
      <c r="DH47" s="450"/>
      <c r="DI47" s="451"/>
      <c r="DJ47" s="244">
        <v>184760</v>
      </c>
      <c r="DK47" s="244">
        <v>175885</v>
      </c>
      <c r="DL47" s="245">
        <v>199666</v>
      </c>
    </row>
    <row r="48" spans="1:116" ht="12.75" customHeight="1">
      <c r="B48" s="449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1"/>
      <c r="N48" s="21"/>
      <c r="O48" s="497" t="s">
        <v>223</v>
      </c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497"/>
      <c r="BI48" s="497"/>
      <c r="BJ48" s="497"/>
      <c r="BK48" s="497"/>
      <c r="BL48" s="497"/>
      <c r="BM48" s="497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  <c r="CE48" s="497"/>
      <c r="CF48" s="497"/>
      <c r="CG48" s="497"/>
      <c r="CH48" s="497"/>
      <c r="CI48" s="497"/>
      <c r="CJ48" s="497"/>
      <c r="CK48" s="497"/>
      <c r="CL48" s="497"/>
      <c r="CM48" s="497"/>
      <c r="CN48" s="497"/>
      <c r="CO48" s="497"/>
      <c r="CP48" s="497"/>
      <c r="CQ48" s="497"/>
      <c r="CR48" s="497"/>
      <c r="CS48" s="497"/>
      <c r="CT48" s="497"/>
      <c r="CU48" s="497"/>
      <c r="CV48" s="497"/>
      <c r="CW48" s="390"/>
      <c r="CX48" s="449" t="s">
        <v>150</v>
      </c>
      <c r="CY48" s="450"/>
      <c r="CZ48" s="450"/>
      <c r="DA48" s="450"/>
      <c r="DB48" s="450"/>
      <c r="DC48" s="450"/>
      <c r="DD48" s="450"/>
      <c r="DE48" s="450"/>
      <c r="DF48" s="450"/>
      <c r="DG48" s="450"/>
      <c r="DH48" s="450"/>
      <c r="DI48" s="451"/>
      <c r="DJ48" s="244">
        <v>258600</v>
      </c>
      <c r="DK48" s="244">
        <v>318600</v>
      </c>
      <c r="DL48" s="245">
        <v>318600</v>
      </c>
    </row>
    <row r="49" spans="1:116" ht="12.75" customHeight="1">
      <c r="B49" s="449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1"/>
      <c r="N49" s="21"/>
      <c r="O49" s="497" t="s">
        <v>224</v>
      </c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497"/>
      <c r="BB49" s="497"/>
      <c r="BC49" s="497"/>
      <c r="BD49" s="497"/>
      <c r="BE49" s="497"/>
      <c r="BF49" s="497"/>
      <c r="BG49" s="497"/>
      <c r="BH49" s="497"/>
      <c r="BI49" s="497"/>
      <c r="BJ49" s="497"/>
      <c r="BK49" s="497"/>
      <c r="BL49" s="497"/>
      <c r="BM49" s="497"/>
      <c r="BN49" s="497"/>
      <c r="BO49" s="497"/>
      <c r="BP49" s="497"/>
      <c r="BQ49" s="497"/>
      <c r="BR49" s="497"/>
      <c r="BS49" s="497"/>
      <c r="BT49" s="497"/>
      <c r="BU49" s="497"/>
      <c r="BV49" s="497"/>
      <c r="BW49" s="497"/>
      <c r="BX49" s="497"/>
      <c r="BY49" s="497"/>
      <c r="BZ49" s="497"/>
      <c r="CA49" s="497"/>
      <c r="CB49" s="497"/>
      <c r="CC49" s="497"/>
      <c r="CD49" s="497"/>
      <c r="CE49" s="497"/>
      <c r="CF49" s="497"/>
      <c r="CG49" s="497"/>
      <c r="CH49" s="497"/>
      <c r="CI49" s="497"/>
      <c r="CJ49" s="497"/>
      <c r="CK49" s="497"/>
      <c r="CL49" s="497"/>
      <c r="CM49" s="497"/>
      <c r="CN49" s="497"/>
      <c r="CO49" s="497"/>
      <c r="CP49" s="497"/>
      <c r="CQ49" s="497"/>
      <c r="CR49" s="497"/>
      <c r="CS49" s="497"/>
      <c r="CT49" s="497"/>
      <c r="CU49" s="497"/>
      <c r="CV49" s="497"/>
      <c r="CW49" s="390"/>
      <c r="CX49" s="449" t="s">
        <v>151</v>
      </c>
      <c r="CY49" s="450"/>
      <c r="CZ49" s="450"/>
      <c r="DA49" s="450"/>
      <c r="DB49" s="450"/>
      <c r="DC49" s="450"/>
      <c r="DD49" s="450"/>
      <c r="DE49" s="450"/>
      <c r="DF49" s="450"/>
      <c r="DG49" s="450"/>
      <c r="DH49" s="450"/>
      <c r="DI49" s="451"/>
      <c r="DJ49" s="244"/>
      <c r="DK49" s="250"/>
      <c r="DL49" s="245"/>
    </row>
    <row r="50" spans="1:116">
      <c r="B50" s="449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1"/>
      <c r="N50" s="392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456"/>
      <c r="CJ50" s="456"/>
      <c r="CK50" s="456"/>
      <c r="CL50" s="456"/>
      <c r="CM50" s="456"/>
      <c r="CN50" s="456"/>
      <c r="CO50" s="456"/>
      <c r="CP50" s="456"/>
      <c r="CQ50" s="456"/>
      <c r="CR50" s="456"/>
      <c r="CS50" s="456"/>
      <c r="CT50" s="456"/>
      <c r="CU50" s="456"/>
      <c r="CV50" s="456"/>
      <c r="CW50" s="457"/>
      <c r="CX50" s="449"/>
      <c r="CY50" s="450"/>
      <c r="CZ50" s="450"/>
      <c r="DA50" s="450"/>
      <c r="DB50" s="450"/>
      <c r="DC50" s="450"/>
      <c r="DD50" s="450"/>
      <c r="DE50" s="450"/>
      <c r="DF50" s="450"/>
      <c r="DG50" s="450"/>
      <c r="DH50" s="450"/>
      <c r="DI50" s="451"/>
      <c r="DJ50" s="247"/>
      <c r="DK50" s="251"/>
      <c r="DL50" s="248"/>
    </row>
    <row r="51" spans="1:116" s="99" customFormat="1" ht="12.75" customHeight="1">
      <c r="A51" s="98"/>
      <c r="B51" s="449" t="s">
        <v>78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1"/>
      <c r="N51" s="426"/>
      <c r="O51" s="497" t="s">
        <v>225</v>
      </c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97"/>
      <c r="BE51" s="497"/>
      <c r="BF51" s="497"/>
      <c r="BG51" s="497"/>
      <c r="BH51" s="497"/>
      <c r="BI51" s="497"/>
      <c r="BJ51" s="497"/>
      <c r="BK51" s="497"/>
      <c r="BL51" s="497"/>
      <c r="BM51" s="497"/>
      <c r="BN51" s="497"/>
      <c r="BO51" s="497"/>
      <c r="BP51" s="497"/>
      <c r="BQ51" s="497"/>
      <c r="BR51" s="497"/>
      <c r="BS51" s="497"/>
      <c r="BT51" s="497"/>
      <c r="BU51" s="497"/>
      <c r="BV51" s="497"/>
      <c r="BW51" s="497"/>
      <c r="BX51" s="497"/>
      <c r="BY51" s="497"/>
      <c r="BZ51" s="497"/>
      <c r="CA51" s="497"/>
      <c r="CB51" s="497"/>
      <c r="CC51" s="497"/>
      <c r="CD51" s="497"/>
      <c r="CE51" s="497"/>
      <c r="CF51" s="497"/>
      <c r="CG51" s="497"/>
      <c r="CH51" s="497"/>
      <c r="CI51" s="497"/>
      <c r="CJ51" s="497"/>
      <c r="CK51" s="497"/>
      <c r="CL51" s="497"/>
      <c r="CM51" s="497"/>
      <c r="CN51" s="497"/>
      <c r="CO51" s="497"/>
      <c r="CP51" s="497"/>
      <c r="CQ51" s="497"/>
      <c r="CR51" s="497"/>
      <c r="CS51" s="497"/>
      <c r="CT51" s="497"/>
      <c r="CU51" s="497"/>
      <c r="CV51" s="497"/>
      <c r="CW51" s="540"/>
      <c r="CX51" s="551" t="s">
        <v>152</v>
      </c>
      <c r="CY51" s="450"/>
      <c r="CZ51" s="450"/>
      <c r="DA51" s="450"/>
      <c r="DB51" s="450"/>
      <c r="DC51" s="450"/>
      <c r="DD51" s="450"/>
      <c r="DE51" s="450"/>
      <c r="DF51" s="450"/>
      <c r="DG51" s="450"/>
      <c r="DH51" s="450"/>
      <c r="DI51" s="451"/>
      <c r="DJ51" s="244">
        <v>939446</v>
      </c>
      <c r="DK51" s="250">
        <v>1015568</v>
      </c>
      <c r="DL51" s="41">
        <v>1056299</v>
      </c>
    </row>
    <row r="52" spans="1:116">
      <c r="B52" s="449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1"/>
      <c r="N52" s="392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56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456"/>
      <c r="CJ52" s="456"/>
      <c r="CK52" s="456"/>
      <c r="CL52" s="456"/>
      <c r="CM52" s="456"/>
      <c r="CN52" s="456"/>
      <c r="CO52" s="456"/>
      <c r="CP52" s="456"/>
      <c r="CQ52" s="456"/>
      <c r="CR52" s="456"/>
      <c r="CS52" s="456"/>
      <c r="CT52" s="456"/>
      <c r="CU52" s="456"/>
      <c r="CV52" s="456"/>
      <c r="CW52" s="457"/>
      <c r="CX52" s="449"/>
      <c r="CY52" s="450"/>
      <c r="CZ52" s="450"/>
      <c r="DA52" s="450"/>
      <c r="DB52" s="450"/>
      <c r="DC52" s="450"/>
      <c r="DD52" s="450"/>
      <c r="DE52" s="450"/>
      <c r="DF52" s="450"/>
      <c r="DG52" s="450"/>
      <c r="DH52" s="450"/>
      <c r="DI52" s="451"/>
      <c r="DJ52" s="247"/>
      <c r="DK52" s="251"/>
      <c r="DL52" s="252"/>
    </row>
    <row r="53" spans="1:116" ht="13.5" customHeight="1" thickBot="1">
      <c r="B53" s="446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3"/>
      <c r="N53" s="427"/>
      <c r="O53" s="536" t="s">
        <v>226</v>
      </c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6"/>
      <c r="BL53" s="536"/>
      <c r="BM53" s="536"/>
      <c r="BN53" s="536"/>
      <c r="BO53" s="536"/>
      <c r="BP53" s="536"/>
      <c r="BQ53" s="536"/>
      <c r="BR53" s="536"/>
      <c r="BS53" s="536"/>
      <c r="BT53" s="536"/>
      <c r="BU53" s="536"/>
      <c r="BV53" s="536"/>
      <c r="BW53" s="536"/>
      <c r="BX53" s="536"/>
      <c r="BY53" s="536"/>
      <c r="BZ53" s="536"/>
      <c r="CA53" s="536"/>
      <c r="CB53" s="536"/>
      <c r="CC53" s="536"/>
      <c r="CD53" s="536"/>
      <c r="CE53" s="536"/>
      <c r="CF53" s="536"/>
      <c r="CG53" s="536"/>
      <c r="CH53" s="536"/>
      <c r="CI53" s="536"/>
      <c r="CJ53" s="536"/>
      <c r="CK53" s="536"/>
      <c r="CL53" s="536"/>
      <c r="CM53" s="536"/>
      <c r="CN53" s="536"/>
      <c r="CO53" s="536"/>
      <c r="CP53" s="536"/>
      <c r="CQ53" s="536"/>
      <c r="CR53" s="536"/>
      <c r="CS53" s="536"/>
      <c r="CT53" s="536"/>
      <c r="CU53" s="536"/>
      <c r="CV53" s="536"/>
      <c r="CW53" s="537"/>
      <c r="CX53" s="543" t="s">
        <v>153</v>
      </c>
      <c r="CY53" s="442"/>
      <c r="CZ53" s="442"/>
      <c r="DA53" s="442"/>
      <c r="DB53" s="442"/>
      <c r="DC53" s="442"/>
      <c r="DD53" s="442"/>
      <c r="DE53" s="442"/>
      <c r="DF53" s="442"/>
      <c r="DG53" s="442"/>
      <c r="DH53" s="442"/>
      <c r="DI53" s="443"/>
      <c r="DJ53" s="253">
        <v>432965</v>
      </c>
      <c r="DK53" s="254">
        <v>530760</v>
      </c>
      <c r="DL53" s="255">
        <v>611018</v>
      </c>
    </row>
    <row r="54" spans="1:116" ht="13.5" customHeight="1" thickBot="1">
      <c r="A54" s="27" t="s">
        <v>139</v>
      </c>
      <c r="B54" s="436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8"/>
      <c r="N54" s="428"/>
      <c r="O54" s="483" t="s">
        <v>227</v>
      </c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3"/>
      <c r="AT54" s="483"/>
      <c r="AU54" s="483"/>
      <c r="AV54" s="483"/>
      <c r="AW54" s="483"/>
      <c r="AX54" s="483"/>
      <c r="AY54" s="483"/>
      <c r="AZ54" s="483"/>
      <c r="BA54" s="483"/>
      <c r="BB54" s="483"/>
      <c r="BC54" s="483"/>
      <c r="BD54" s="483"/>
      <c r="BE54" s="483"/>
      <c r="BF54" s="483"/>
      <c r="BG54" s="483"/>
      <c r="BH54" s="483"/>
      <c r="BI54" s="483"/>
      <c r="BJ54" s="483"/>
      <c r="BK54" s="483"/>
      <c r="BL54" s="483"/>
      <c r="BM54" s="483"/>
      <c r="BN54" s="483"/>
      <c r="BO54" s="483"/>
      <c r="BP54" s="483"/>
      <c r="BQ54" s="483"/>
      <c r="BR54" s="483"/>
      <c r="BS54" s="483"/>
      <c r="BT54" s="483"/>
      <c r="BU54" s="483"/>
      <c r="BV54" s="483"/>
      <c r="BW54" s="483"/>
      <c r="BX54" s="483"/>
      <c r="BY54" s="483"/>
      <c r="BZ54" s="483"/>
      <c r="CA54" s="483"/>
      <c r="CB54" s="483"/>
      <c r="CC54" s="483"/>
      <c r="CD54" s="483"/>
      <c r="CE54" s="483"/>
      <c r="CF54" s="483"/>
      <c r="CG54" s="483"/>
      <c r="CH54" s="483"/>
      <c r="CI54" s="483"/>
      <c r="CJ54" s="483"/>
      <c r="CK54" s="483"/>
      <c r="CL54" s="483"/>
      <c r="CM54" s="483"/>
      <c r="CN54" s="483"/>
      <c r="CO54" s="483"/>
      <c r="CP54" s="483"/>
      <c r="CQ54" s="483"/>
      <c r="CR54" s="483"/>
      <c r="CS54" s="483"/>
      <c r="CT54" s="483"/>
      <c r="CU54" s="483"/>
      <c r="CV54" s="483"/>
      <c r="CW54" s="484"/>
      <c r="CX54" s="542" t="s">
        <v>115</v>
      </c>
      <c r="CY54" s="437"/>
      <c r="CZ54" s="437"/>
      <c r="DA54" s="437"/>
      <c r="DB54" s="437"/>
      <c r="DC54" s="437"/>
      <c r="DD54" s="437"/>
      <c r="DE54" s="437"/>
      <c r="DF54" s="437"/>
      <c r="DG54" s="437"/>
      <c r="DH54" s="437"/>
      <c r="DI54" s="438"/>
      <c r="DJ54" s="256">
        <f>DJ22+DJ25+DJ32+DJ40+DJ44+DJ51+DJ53+DJ28+DJ30</f>
        <v>89342751</v>
      </c>
      <c r="DK54" s="256">
        <f>DK22+DK25+DK32+DK40+DK44+DK51+DK53+DK28+DK30</f>
        <v>88529587</v>
      </c>
      <c r="DL54" s="257">
        <f>DL22+DL25+DL32+DL40+DL44+DL51+DL53+DL28+DL30</f>
        <v>82694011</v>
      </c>
    </row>
    <row r="55" spans="1:116" ht="14.25" customHeight="1">
      <c r="B55" s="545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8"/>
      <c r="N55" s="22"/>
      <c r="O55" s="546" t="s">
        <v>228</v>
      </c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  <c r="AY55" s="546"/>
      <c r="AZ55" s="546"/>
      <c r="BA55" s="546"/>
      <c r="BB55" s="546"/>
      <c r="BC55" s="546"/>
      <c r="BD55" s="546"/>
      <c r="BE55" s="546"/>
      <c r="BF55" s="546"/>
      <c r="BG55" s="546"/>
      <c r="BH55" s="546"/>
      <c r="BI55" s="546"/>
      <c r="BJ55" s="546"/>
      <c r="BK55" s="546"/>
      <c r="BL55" s="546"/>
      <c r="BM55" s="546"/>
      <c r="BN55" s="546"/>
      <c r="BO55" s="546"/>
      <c r="BP55" s="546"/>
      <c r="BQ55" s="546"/>
      <c r="BR55" s="546"/>
      <c r="BS55" s="546"/>
      <c r="BT55" s="546"/>
      <c r="BU55" s="546"/>
      <c r="BV55" s="546"/>
      <c r="BW55" s="546"/>
      <c r="BX55" s="546"/>
      <c r="BY55" s="546"/>
      <c r="BZ55" s="546"/>
      <c r="CA55" s="546"/>
      <c r="CB55" s="546"/>
      <c r="CC55" s="546"/>
      <c r="CD55" s="546"/>
      <c r="CE55" s="546"/>
      <c r="CF55" s="546"/>
      <c r="CG55" s="546"/>
      <c r="CH55" s="546"/>
      <c r="CI55" s="546"/>
      <c r="CJ55" s="546"/>
      <c r="CK55" s="546"/>
      <c r="CL55" s="546"/>
      <c r="CM55" s="546"/>
      <c r="CN55" s="546"/>
      <c r="CO55" s="546"/>
      <c r="CP55" s="546"/>
      <c r="CQ55" s="546"/>
      <c r="CR55" s="546"/>
      <c r="CS55" s="546"/>
      <c r="CT55" s="546"/>
      <c r="CU55" s="546"/>
      <c r="CV55" s="546"/>
      <c r="CW55" s="547"/>
      <c r="CX55" s="544" t="s">
        <v>43</v>
      </c>
      <c r="CY55" s="477"/>
      <c r="CZ55" s="477"/>
      <c r="DA55" s="477"/>
      <c r="DB55" s="477"/>
      <c r="DC55" s="477"/>
      <c r="DD55" s="477"/>
      <c r="DE55" s="477"/>
      <c r="DF55" s="477"/>
      <c r="DG55" s="477"/>
      <c r="DH55" s="477"/>
      <c r="DI55" s="478"/>
      <c r="DJ55" s="100"/>
      <c r="DK55" s="100"/>
      <c r="DL55" s="101"/>
    </row>
    <row r="56" spans="1:116" ht="14.25" customHeight="1">
      <c r="B56" s="548" t="s">
        <v>134</v>
      </c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4"/>
      <c r="N56" s="65"/>
      <c r="O56" s="549" t="s">
        <v>229</v>
      </c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49"/>
      <c r="AE56" s="549"/>
      <c r="AF56" s="549"/>
      <c r="AG56" s="549"/>
      <c r="AH56" s="549"/>
      <c r="AI56" s="549"/>
      <c r="AJ56" s="549"/>
      <c r="AK56" s="549"/>
      <c r="AL56" s="549"/>
      <c r="AM56" s="549"/>
      <c r="AN56" s="549"/>
      <c r="AO56" s="549"/>
      <c r="AP56" s="549"/>
      <c r="AQ56" s="549"/>
      <c r="AR56" s="549"/>
      <c r="AS56" s="549"/>
      <c r="AT56" s="549"/>
      <c r="AU56" s="549"/>
      <c r="AV56" s="549"/>
      <c r="AW56" s="549"/>
      <c r="AX56" s="549"/>
      <c r="AY56" s="549"/>
      <c r="AZ56" s="549"/>
      <c r="BA56" s="549"/>
      <c r="BB56" s="549"/>
      <c r="BC56" s="549"/>
      <c r="BD56" s="549"/>
      <c r="BE56" s="549"/>
      <c r="BF56" s="549"/>
      <c r="BG56" s="549"/>
      <c r="BH56" s="549"/>
      <c r="BI56" s="549"/>
      <c r="BJ56" s="549"/>
      <c r="BK56" s="549"/>
      <c r="BL56" s="549"/>
      <c r="BM56" s="549"/>
      <c r="BN56" s="549"/>
      <c r="BO56" s="549"/>
      <c r="BP56" s="549"/>
      <c r="BQ56" s="549"/>
      <c r="BR56" s="549"/>
      <c r="BS56" s="549"/>
      <c r="BT56" s="549"/>
      <c r="BU56" s="549"/>
      <c r="BV56" s="549"/>
      <c r="BW56" s="549"/>
      <c r="BX56" s="549"/>
      <c r="BY56" s="549"/>
      <c r="BZ56" s="549"/>
      <c r="CA56" s="549"/>
      <c r="CB56" s="549"/>
      <c r="CC56" s="549"/>
      <c r="CD56" s="549"/>
      <c r="CE56" s="549"/>
      <c r="CF56" s="549"/>
      <c r="CG56" s="549"/>
      <c r="CH56" s="549"/>
      <c r="CI56" s="549"/>
      <c r="CJ56" s="549"/>
      <c r="CK56" s="549"/>
      <c r="CL56" s="549"/>
      <c r="CM56" s="549"/>
      <c r="CN56" s="549"/>
      <c r="CO56" s="549"/>
      <c r="CP56" s="549"/>
      <c r="CQ56" s="549"/>
      <c r="CR56" s="549"/>
      <c r="CS56" s="549"/>
      <c r="CT56" s="549"/>
      <c r="CU56" s="549"/>
      <c r="CV56" s="549"/>
      <c r="CW56" s="550"/>
      <c r="CX56" s="481"/>
      <c r="CY56" s="473"/>
      <c r="CZ56" s="473"/>
      <c r="DA56" s="473"/>
      <c r="DB56" s="473"/>
      <c r="DC56" s="473"/>
      <c r="DD56" s="473"/>
      <c r="DE56" s="473"/>
      <c r="DF56" s="473"/>
      <c r="DG56" s="473"/>
      <c r="DH56" s="473"/>
      <c r="DI56" s="474"/>
      <c r="DJ56" s="258">
        <f>SUM(DJ57:DJ61)</f>
        <v>2093325</v>
      </c>
      <c r="DK56" s="258">
        <f>SUM(DK57:DK61)</f>
        <v>1990889</v>
      </c>
      <c r="DL56" s="259">
        <f>SUM(DL57:DL61)</f>
        <v>1342128</v>
      </c>
    </row>
    <row r="57" spans="1:116" ht="12.75" customHeight="1">
      <c r="A57" s="27" t="s">
        <v>138</v>
      </c>
      <c r="B57" s="541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1"/>
      <c r="N57" s="61"/>
      <c r="O57" s="497" t="s">
        <v>230</v>
      </c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  <c r="BI57" s="497"/>
      <c r="BJ57" s="497"/>
      <c r="BK57" s="497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7"/>
      <c r="BW57" s="497"/>
      <c r="BX57" s="497"/>
      <c r="BY57" s="497"/>
      <c r="BZ57" s="497"/>
      <c r="CA57" s="497"/>
      <c r="CB57" s="497"/>
      <c r="CC57" s="497"/>
      <c r="CD57" s="497"/>
      <c r="CE57" s="497"/>
      <c r="CF57" s="497"/>
      <c r="CG57" s="497"/>
      <c r="CH57" s="497"/>
      <c r="CI57" s="497"/>
      <c r="CJ57" s="497"/>
      <c r="CK57" s="497"/>
      <c r="CL57" s="497"/>
      <c r="CM57" s="497"/>
      <c r="CN57" s="497"/>
      <c r="CO57" s="497"/>
      <c r="CP57" s="497"/>
      <c r="CQ57" s="497"/>
      <c r="CR57" s="497"/>
      <c r="CS57" s="497"/>
      <c r="CT57" s="497"/>
      <c r="CU57" s="497"/>
      <c r="CV57" s="497"/>
      <c r="CW57" s="540"/>
      <c r="CX57" s="449" t="s">
        <v>114</v>
      </c>
      <c r="CY57" s="450"/>
      <c r="CZ57" s="450"/>
      <c r="DA57" s="450"/>
      <c r="DB57" s="450"/>
      <c r="DC57" s="450"/>
      <c r="DD57" s="450"/>
      <c r="DE57" s="450"/>
      <c r="DF57" s="450"/>
      <c r="DG57" s="450"/>
      <c r="DH57" s="450"/>
      <c r="DI57" s="451"/>
      <c r="DJ57" s="239">
        <v>2093325</v>
      </c>
      <c r="DK57" s="239">
        <v>1990889</v>
      </c>
      <c r="DL57" s="36">
        <v>1340698</v>
      </c>
    </row>
    <row r="58" spans="1:116" ht="12.75" customHeight="1">
      <c r="B58" s="492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1"/>
      <c r="N58" s="61"/>
      <c r="O58" s="497" t="s">
        <v>231</v>
      </c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7"/>
      <c r="AW58" s="497"/>
      <c r="AX58" s="497"/>
      <c r="AY58" s="497"/>
      <c r="AZ58" s="497"/>
      <c r="BA58" s="497"/>
      <c r="BB58" s="497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97"/>
      <c r="BN58" s="497"/>
      <c r="BO58" s="497"/>
      <c r="BP58" s="497"/>
      <c r="BQ58" s="497"/>
      <c r="BR58" s="497"/>
      <c r="BS58" s="497"/>
      <c r="BT58" s="497"/>
      <c r="BU58" s="497"/>
      <c r="BV58" s="497"/>
      <c r="BW58" s="497"/>
      <c r="BX58" s="497"/>
      <c r="BY58" s="497"/>
      <c r="BZ58" s="497"/>
      <c r="CA58" s="497"/>
      <c r="CB58" s="497"/>
      <c r="CC58" s="497"/>
      <c r="CD58" s="497"/>
      <c r="CE58" s="497"/>
      <c r="CF58" s="497"/>
      <c r="CG58" s="497"/>
      <c r="CH58" s="497"/>
      <c r="CI58" s="497"/>
      <c r="CJ58" s="497"/>
      <c r="CK58" s="497"/>
      <c r="CL58" s="497"/>
      <c r="CM58" s="497"/>
      <c r="CN58" s="497"/>
      <c r="CO58" s="497"/>
      <c r="CP58" s="497"/>
      <c r="CQ58" s="497"/>
      <c r="CR58" s="497"/>
      <c r="CS58" s="497"/>
      <c r="CT58" s="497"/>
      <c r="CU58" s="497"/>
      <c r="CV58" s="497"/>
      <c r="CW58" s="540"/>
      <c r="CX58" s="449" t="s">
        <v>143</v>
      </c>
      <c r="CY58" s="450"/>
      <c r="CZ58" s="450"/>
      <c r="DA58" s="450"/>
      <c r="DB58" s="450"/>
      <c r="DC58" s="450"/>
      <c r="DD58" s="450"/>
      <c r="DE58" s="450"/>
      <c r="DF58" s="450"/>
      <c r="DG58" s="450"/>
      <c r="DH58" s="450"/>
      <c r="DI58" s="451"/>
      <c r="DJ58" s="239"/>
      <c r="DK58" s="239"/>
      <c r="DL58" s="36"/>
    </row>
    <row r="59" spans="1:116" ht="12.75" customHeight="1">
      <c r="B59" s="449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1"/>
      <c r="N59" s="61"/>
      <c r="O59" s="497" t="s">
        <v>232</v>
      </c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7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7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497"/>
      <c r="CB59" s="497"/>
      <c r="CC59" s="497"/>
      <c r="CD59" s="497"/>
      <c r="CE59" s="497"/>
      <c r="CF59" s="497"/>
      <c r="CG59" s="497"/>
      <c r="CH59" s="497"/>
      <c r="CI59" s="497"/>
      <c r="CJ59" s="497"/>
      <c r="CK59" s="497"/>
      <c r="CL59" s="497"/>
      <c r="CM59" s="497"/>
      <c r="CN59" s="497"/>
      <c r="CO59" s="497"/>
      <c r="CP59" s="497"/>
      <c r="CQ59" s="497"/>
      <c r="CR59" s="497"/>
      <c r="CS59" s="497"/>
      <c r="CT59" s="497"/>
      <c r="CU59" s="497"/>
      <c r="CV59" s="497"/>
      <c r="CW59" s="540"/>
      <c r="CX59" s="449" t="s">
        <v>113</v>
      </c>
      <c r="CY59" s="450"/>
      <c r="CZ59" s="450"/>
      <c r="DA59" s="450"/>
      <c r="DB59" s="450"/>
      <c r="DC59" s="450"/>
      <c r="DD59" s="450"/>
      <c r="DE59" s="450"/>
      <c r="DF59" s="450"/>
      <c r="DG59" s="450"/>
      <c r="DH59" s="450"/>
      <c r="DI59" s="451"/>
      <c r="DJ59" s="239"/>
      <c r="DK59" s="239"/>
      <c r="DL59" s="36"/>
    </row>
    <row r="60" spans="1:116" ht="12.75" customHeight="1">
      <c r="B60" s="449"/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1"/>
      <c r="N60" s="61"/>
      <c r="O60" s="497" t="s">
        <v>233</v>
      </c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7"/>
      <c r="BL60" s="497"/>
      <c r="BM60" s="497"/>
      <c r="BN60" s="497"/>
      <c r="BO60" s="497"/>
      <c r="BP60" s="497"/>
      <c r="BQ60" s="497"/>
      <c r="BR60" s="497"/>
      <c r="BS60" s="497"/>
      <c r="BT60" s="497"/>
      <c r="BU60" s="497"/>
      <c r="BV60" s="497"/>
      <c r="BW60" s="497"/>
      <c r="BX60" s="497"/>
      <c r="BY60" s="497"/>
      <c r="BZ60" s="497"/>
      <c r="CA60" s="497"/>
      <c r="CB60" s="497"/>
      <c r="CC60" s="497"/>
      <c r="CD60" s="497"/>
      <c r="CE60" s="497"/>
      <c r="CF60" s="497"/>
      <c r="CG60" s="497"/>
      <c r="CH60" s="497"/>
      <c r="CI60" s="497"/>
      <c r="CJ60" s="497"/>
      <c r="CK60" s="497"/>
      <c r="CL60" s="497"/>
      <c r="CM60" s="497"/>
      <c r="CN60" s="497"/>
      <c r="CO60" s="497"/>
      <c r="CP60" s="497"/>
      <c r="CQ60" s="497"/>
      <c r="CR60" s="497"/>
      <c r="CS60" s="497"/>
      <c r="CT60" s="497"/>
      <c r="CU60" s="497"/>
      <c r="CV60" s="497"/>
      <c r="CW60" s="540"/>
      <c r="CX60" s="449" t="s">
        <v>112</v>
      </c>
      <c r="CY60" s="450"/>
      <c r="CZ60" s="450"/>
      <c r="DA60" s="450"/>
      <c r="DB60" s="450"/>
      <c r="DC60" s="450"/>
      <c r="DD60" s="450"/>
      <c r="DE60" s="450"/>
      <c r="DF60" s="450"/>
      <c r="DG60" s="450"/>
      <c r="DH60" s="450"/>
      <c r="DI60" s="451"/>
      <c r="DJ60" s="239"/>
      <c r="DK60" s="239"/>
      <c r="DL60" s="36">
        <v>1430</v>
      </c>
    </row>
    <row r="61" spans="1:116" ht="14.25" customHeight="1">
      <c r="B61" s="449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1"/>
      <c r="N61" s="59"/>
      <c r="O61" s="497" t="s">
        <v>234</v>
      </c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7"/>
      <c r="BD61" s="497"/>
      <c r="BE61" s="497"/>
      <c r="BF61" s="497"/>
      <c r="BG61" s="497"/>
      <c r="BH61" s="497"/>
      <c r="BI61" s="497"/>
      <c r="BJ61" s="497"/>
      <c r="BK61" s="497"/>
      <c r="BL61" s="497"/>
      <c r="BM61" s="497"/>
      <c r="BN61" s="497"/>
      <c r="BO61" s="497"/>
      <c r="BP61" s="497"/>
      <c r="BQ61" s="497"/>
      <c r="BR61" s="497"/>
      <c r="BS61" s="497"/>
      <c r="BT61" s="497"/>
      <c r="BU61" s="497"/>
      <c r="BV61" s="497"/>
      <c r="BW61" s="497"/>
      <c r="BX61" s="497"/>
      <c r="BY61" s="497"/>
      <c r="BZ61" s="497"/>
      <c r="CA61" s="497"/>
      <c r="CB61" s="497"/>
      <c r="CC61" s="497"/>
      <c r="CD61" s="497"/>
      <c r="CE61" s="497"/>
      <c r="CF61" s="497"/>
      <c r="CG61" s="497"/>
      <c r="CH61" s="497"/>
      <c r="CI61" s="497"/>
      <c r="CJ61" s="497"/>
      <c r="CK61" s="497"/>
      <c r="CL61" s="497"/>
      <c r="CM61" s="497"/>
      <c r="CN61" s="497"/>
      <c r="CO61" s="497"/>
      <c r="CP61" s="497"/>
      <c r="CQ61" s="497"/>
      <c r="CR61" s="497"/>
      <c r="CS61" s="497"/>
      <c r="CT61" s="497"/>
      <c r="CU61" s="497"/>
      <c r="CV61" s="497"/>
      <c r="CW61" s="540"/>
      <c r="CX61" s="449" t="s">
        <v>111</v>
      </c>
      <c r="CY61" s="450"/>
      <c r="CZ61" s="450"/>
      <c r="DA61" s="450"/>
      <c r="DB61" s="450"/>
      <c r="DC61" s="450"/>
      <c r="DD61" s="450"/>
      <c r="DE61" s="450"/>
      <c r="DF61" s="450"/>
      <c r="DG61" s="450"/>
      <c r="DH61" s="450"/>
      <c r="DI61" s="451"/>
      <c r="DJ61" s="239"/>
      <c r="DK61" s="239"/>
      <c r="DL61" s="36"/>
    </row>
    <row r="62" spans="1:116">
      <c r="B62" s="449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1"/>
      <c r="N62" s="67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456"/>
      <c r="BC62" s="456"/>
      <c r="BD62" s="456"/>
      <c r="BE62" s="456"/>
      <c r="BF62" s="456"/>
      <c r="BG62" s="456"/>
      <c r="BH62" s="456"/>
      <c r="BI62" s="456"/>
      <c r="BJ62" s="456"/>
      <c r="BK62" s="456"/>
      <c r="BL62" s="456"/>
      <c r="BM62" s="456"/>
      <c r="BN62" s="456"/>
      <c r="BO62" s="456"/>
      <c r="BP62" s="456"/>
      <c r="BQ62" s="456"/>
      <c r="BR62" s="456"/>
      <c r="BS62" s="456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456"/>
      <c r="CJ62" s="456"/>
      <c r="CK62" s="456"/>
      <c r="CL62" s="456"/>
      <c r="CM62" s="456"/>
      <c r="CN62" s="456"/>
      <c r="CO62" s="456"/>
      <c r="CP62" s="456"/>
      <c r="CQ62" s="456"/>
      <c r="CR62" s="456"/>
      <c r="CS62" s="456"/>
      <c r="CT62" s="456"/>
      <c r="CU62" s="456"/>
      <c r="CV62" s="456"/>
      <c r="CW62" s="457"/>
      <c r="CX62" s="449"/>
      <c r="CY62" s="450"/>
      <c r="CZ62" s="450"/>
      <c r="DA62" s="450"/>
      <c r="DB62" s="450"/>
      <c r="DC62" s="450"/>
      <c r="DD62" s="450"/>
      <c r="DE62" s="450"/>
      <c r="DF62" s="450"/>
      <c r="DG62" s="450"/>
      <c r="DH62" s="450"/>
      <c r="DI62" s="451"/>
      <c r="DJ62" s="243"/>
      <c r="DK62" s="243"/>
      <c r="DL62" s="107"/>
    </row>
    <row r="63" spans="1:116" ht="12.75" customHeight="1">
      <c r="B63" s="449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1"/>
      <c r="N63" s="67"/>
      <c r="O63" s="497" t="s">
        <v>235</v>
      </c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7"/>
      <c r="BE63" s="497"/>
      <c r="BF63" s="497"/>
      <c r="BG63" s="497"/>
      <c r="BH63" s="497"/>
      <c r="BI63" s="497"/>
      <c r="BJ63" s="497"/>
      <c r="BK63" s="497"/>
      <c r="BL63" s="497"/>
      <c r="BM63" s="497"/>
      <c r="BN63" s="497"/>
      <c r="BO63" s="497"/>
      <c r="BP63" s="497"/>
      <c r="BQ63" s="497"/>
      <c r="BR63" s="497"/>
      <c r="BS63" s="497"/>
      <c r="BT63" s="497"/>
      <c r="BU63" s="497"/>
      <c r="BV63" s="497"/>
      <c r="BW63" s="497"/>
      <c r="BX63" s="497"/>
      <c r="BY63" s="497"/>
      <c r="BZ63" s="497"/>
      <c r="CA63" s="497"/>
      <c r="CB63" s="497"/>
      <c r="CC63" s="497"/>
      <c r="CD63" s="497"/>
      <c r="CE63" s="497"/>
      <c r="CF63" s="497"/>
      <c r="CG63" s="497"/>
      <c r="CH63" s="497"/>
      <c r="CI63" s="497"/>
      <c r="CJ63" s="497"/>
      <c r="CK63" s="497"/>
      <c r="CL63" s="497"/>
      <c r="CM63" s="497"/>
      <c r="CN63" s="497"/>
      <c r="CO63" s="497"/>
      <c r="CP63" s="497"/>
      <c r="CQ63" s="497"/>
      <c r="CR63" s="497"/>
      <c r="CS63" s="497"/>
      <c r="CT63" s="497"/>
      <c r="CU63" s="497"/>
      <c r="CV63" s="497"/>
      <c r="CW63" s="540"/>
      <c r="CX63" s="449" t="s">
        <v>41</v>
      </c>
      <c r="CY63" s="450"/>
      <c r="CZ63" s="450"/>
      <c r="DA63" s="450"/>
      <c r="DB63" s="450"/>
      <c r="DC63" s="450"/>
      <c r="DD63" s="450"/>
      <c r="DE63" s="450"/>
      <c r="DF63" s="450"/>
      <c r="DG63" s="450"/>
      <c r="DH63" s="450"/>
      <c r="DI63" s="451"/>
      <c r="DJ63" s="239">
        <v>19380</v>
      </c>
      <c r="DK63" s="239">
        <v>1952</v>
      </c>
      <c r="DL63" s="36">
        <v>2529</v>
      </c>
    </row>
    <row r="64" spans="1:116">
      <c r="B64" s="449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1"/>
      <c r="N64" s="67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456"/>
      <c r="CJ64" s="456"/>
      <c r="CK64" s="456"/>
      <c r="CL64" s="456"/>
      <c r="CM64" s="456"/>
      <c r="CN64" s="456"/>
      <c r="CO64" s="456"/>
      <c r="CP64" s="456"/>
      <c r="CQ64" s="456"/>
      <c r="CR64" s="456"/>
      <c r="CS64" s="456"/>
      <c r="CT64" s="456"/>
      <c r="CU64" s="456"/>
      <c r="CV64" s="456"/>
      <c r="CW64" s="457"/>
      <c r="CX64" s="449"/>
      <c r="CY64" s="450"/>
      <c r="CZ64" s="450"/>
      <c r="DA64" s="450"/>
      <c r="DB64" s="450"/>
      <c r="DC64" s="450"/>
      <c r="DD64" s="450"/>
      <c r="DE64" s="450"/>
      <c r="DF64" s="450"/>
      <c r="DG64" s="450"/>
      <c r="DH64" s="450"/>
      <c r="DI64" s="451"/>
      <c r="DJ64" s="243"/>
      <c r="DK64" s="243"/>
      <c r="DL64" s="107"/>
    </row>
    <row r="65" spans="2:116" ht="12.75" customHeight="1">
      <c r="B65" s="449" t="s">
        <v>135</v>
      </c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1"/>
      <c r="N65" s="67"/>
      <c r="O65" s="497" t="s">
        <v>236</v>
      </c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  <c r="AI65" s="497"/>
      <c r="AJ65" s="497"/>
      <c r="AK65" s="497"/>
      <c r="AL65" s="497"/>
      <c r="AM65" s="497"/>
      <c r="AN65" s="497"/>
      <c r="AO65" s="497"/>
      <c r="AP65" s="497"/>
      <c r="AQ65" s="497"/>
      <c r="AR65" s="497"/>
      <c r="AS65" s="497"/>
      <c r="AT65" s="497"/>
      <c r="AU65" s="497"/>
      <c r="AV65" s="497"/>
      <c r="AW65" s="497"/>
      <c r="AX65" s="497"/>
      <c r="AY65" s="497"/>
      <c r="AZ65" s="497"/>
      <c r="BA65" s="497"/>
      <c r="BB65" s="497"/>
      <c r="BC65" s="497"/>
      <c r="BD65" s="497"/>
      <c r="BE65" s="497"/>
      <c r="BF65" s="497"/>
      <c r="BG65" s="497"/>
      <c r="BH65" s="497"/>
      <c r="BI65" s="497"/>
      <c r="BJ65" s="497"/>
      <c r="BK65" s="497"/>
      <c r="BL65" s="497"/>
      <c r="BM65" s="497"/>
      <c r="BN65" s="497"/>
      <c r="BO65" s="497"/>
      <c r="BP65" s="497"/>
      <c r="BQ65" s="497"/>
      <c r="BR65" s="497"/>
      <c r="BS65" s="497"/>
      <c r="BT65" s="497"/>
      <c r="BU65" s="497"/>
      <c r="BV65" s="497"/>
      <c r="BW65" s="497"/>
      <c r="BX65" s="497"/>
      <c r="BY65" s="497"/>
      <c r="BZ65" s="497"/>
      <c r="CA65" s="497"/>
      <c r="CB65" s="497"/>
      <c r="CC65" s="497"/>
      <c r="CD65" s="497"/>
      <c r="CE65" s="497"/>
      <c r="CF65" s="497"/>
      <c r="CG65" s="497"/>
      <c r="CH65" s="497"/>
      <c r="CI65" s="497"/>
      <c r="CJ65" s="497"/>
      <c r="CK65" s="497"/>
      <c r="CL65" s="497"/>
      <c r="CM65" s="497"/>
      <c r="CN65" s="497"/>
      <c r="CO65" s="497"/>
      <c r="CP65" s="497"/>
      <c r="CQ65" s="497"/>
      <c r="CR65" s="497"/>
      <c r="CS65" s="497"/>
      <c r="CT65" s="497"/>
      <c r="CU65" s="497"/>
      <c r="CV65" s="497"/>
      <c r="CW65" s="540"/>
      <c r="CX65" s="449" t="s">
        <v>39</v>
      </c>
      <c r="CY65" s="450"/>
      <c r="CZ65" s="450"/>
      <c r="DA65" s="450"/>
      <c r="DB65" s="450"/>
      <c r="DC65" s="450"/>
      <c r="DD65" s="450"/>
      <c r="DE65" s="450"/>
      <c r="DF65" s="450"/>
      <c r="DG65" s="450"/>
      <c r="DH65" s="450"/>
      <c r="DI65" s="451"/>
      <c r="DJ65" s="243">
        <f>DJ67+DJ73</f>
        <v>16532374</v>
      </c>
      <c r="DK65" s="243">
        <f>DK67+DK73</f>
        <v>13024838</v>
      </c>
      <c r="DL65" s="107">
        <f>DL67+DL73</f>
        <v>13459262</v>
      </c>
    </row>
    <row r="66" spans="2:116">
      <c r="B66" s="449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1"/>
      <c r="N66" s="67"/>
      <c r="O66" s="456" t="s">
        <v>174</v>
      </c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456"/>
      <c r="BM66" s="456"/>
      <c r="BN66" s="456"/>
      <c r="BO66" s="456"/>
      <c r="BP66" s="456"/>
      <c r="BQ66" s="456"/>
      <c r="BR66" s="456"/>
      <c r="BS66" s="456"/>
      <c r="BT66" s="456"/>
      <c r="BU66" s="456"/>
      <c r="BV66" s="456"/>
      <c r="BW66" s="456"/>
      <c r="BX66" s="456"/>
      <c r="BY66" s="456"/>
      <c r="BZ66" s="456"/>
      <c r="CA66" s="456"/>
      <c r="CB66" s="456"/>
      <c r="CC66" s="456"/>
      <c r="CD66" s="456"/>
      <c r="CE66" s="456"/>
      <c r="CF66" s="456"/>
      <c r="CG66" s="456"/>
      <c r="CH66" s="456"/>
      <c r="CI66" s="456"/>
      <c r="CJ66" s="456"/>
      <c r="CK66" s="456"/>
      <c r="CL66" s="456"/>
      <c r="CM66" s="456"/>
      <c r="CN66" s="456"/>
      <c r="CO66" s="456"/>
      <c r="CP66" s="456"/>
      <c r="CQ66" s="456"/>
      <c r="CR66" s="456"/>
      <c r="CS66" s="456"/>
      <c r="CT66" s="456"/>
      <c r="CU66" s="456"/>
      <c r="CV66" s="456"/>
      <c r="CW66" s="457"/>
      <c r="CX66" s="449"/>
      <c r="CY66" s="450"/>
      <c r="CZ66" s="450"/>
      <c r="DA66" s="450"/>
      <c r="DB66" s="450"/>
      <c r="DC66" s="450"/>
      <c r="DD66" s="450"/>
      <c r="DE66" s="450"/>
      <c r="DF66" s="450"/>
      <c r="DG66" s="450"/>
      <c r="DH66" s="450"/>
      <c r="DI66" s="451"/>
      <c r="DJ66" s="243"/>
      <c r="DK66" s="243"/>
      <c r="DL66" s="107"/>
    </row>
    <row r="67" spans="2:116" ht="12.75" customHeight="1">
      <c r="B67" s="449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1"/>
      <c r="N67" s="67"/>
      <c r="O67" s="456" t="s">
        <v>237</v>
      </c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6"/>
      <c r="BQ67" s="456"/>
      <c r="BR67" s="456"/>
      <c r="BS67" s="456"/>
      <c r="BT67" s="456"/>
      <c r="BU67" s="456"/>
      <c r="BV67" s="456"/>
      <c r="BW67" s="456"/>
      <c r="BX67" s="456"/>
      <c r="BY67" s="456"/>
      <c r="BZ67" s="456"/>
      <c r="CA67" s="456"/>
      <c r="CB67" s="456"/>
      <c r="CC67" s="456"/>
      <c r="CD67" s="456"/>
      <c r="CE67" s="456"/>
      <c r="CF67" s="456"/>
      <c r="CG67" s="456"/>
      <c r="CH67" s="456"/>
      <c r="CI67" s="456"/>
      <c r="CJ67" s="456"/>
      <c r="CK67" s="456"/>
      <c r="CL67" s="456"/>
      <c r="CM67" s="456"/>
      <c r="CN67" s="456"/>
      <c r="CO67" s="456"/>
      <c r="CP67" s="456"/>
      <c r="CQ67" s="456"/>
      <c r="CR67" s="456"/>
      <c r="CS67" s="456"/>
      <c r="CT67" s="456"/>
      <c r="CU67" s="456"/>
      <c r="CV67" s="456"/>
      <c r="CW67" s="457"/>
      <c r="CX67" s="449" t="s">
        <v>110</v>
      </c>
      <c r="CY67" s="450"/>
      <c r="CZ67" s="450"/>
      <c r="DA67" s="450"/>
      <c r="DB67" s="450"/>
      <c r="DC67" s="450"/>
      <c r="DD67" s="450"/>
      <c r="DE67" s="450"/>
      <c r="DF67" s="450"/>
      <c r="DG67" s="450"/>
      <c r="DH67" s="450"/>
      <c r="DI67" s="451"/>
      <c r="DJ67" s="243">
        <f>SUM(DJ68:DJ71)</f>
        <v>27531</v>
      </c>
      <c r="DK67" s="243">
        <f>SUM(DK68:DK71)</f>
        <v>23437</v>
      </c>
      <c r="DL67" s="107">
        <f>SUM(DL68:DL71)</f>
        <v>43091</v>
      </c>
    </row>
    <row r="68" spans="2:116" ht="12.75" customHeight="1">
      <c r="B68" s="449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1"/>
      <c r="N68" s="59"/>
      <c r="O68" s="456" t="s">
        <v>238</v>
      </c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456"/>
      <c r="CB68" s="456"/>
      <c r="CC68" s="456"/>
      <c r="CD68" s="456"/>
      <c r="CE68" s="456"/>
      <c r="CF68" s="456"/>
      <c r="CG68" s="456"/>
      <c r="CH68" s="456"/>
      <c r="CI68" s="456"/>
      <c r="CJ68" s="456"/>
      <c r="CK68" s="456"/>
      <c r="CL68" s="456"/>
      <c r="CM68" s="456"/>
      <c r="CN68" s="456"/>
      <c r="CO68" s="456"/>
      <c r="CP68" s="456"/>
      <c r="CQ68" s="456"/>
      <c r="CR68" s="456"/>
      <c r="CS68" s="456"/>
      <c r="CT68" s="456"/>
      <c r="CU68" s="456"/>
      <c r="CV68" s="456"/>
      <c r="CW68" s="457"/>
      <c r="CX68" s="449" t="s">
        <v>109</v>
      </c>
      <c r="CY68" s="450"/>
      <c r="CZ68" s="450"/>
      <c r="DA68" s="450"/>
      <c r="DB68" s="450"/>
      <c r="DC68" s="450"/>
      <c r="DD68" s="450"/>
      <c r="DE68" s="450"/>
      <c r="DF68" s="450"/>
      <c r="DG68" s="450"/>
      <c r="DH68" s="450"/>
      <c r="DI68" s="451"/>
      <c r="DJ68" s="239">
        <v>10317</v>
      </c>
      <c r="DK68" s="239">
        <v>7699</v>
      </c>
      <c r="DL68" s="36">
        <v>7251</v>
      </c>
    </row>
    <row r="69" spans="2:116" ht="12.75" customHeight="1">
      <c r="B69" s="449"/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1"/>
      <c r="N69" s="59"/>
      <c r="O69" s="456" t="s">
        <v>239</v>
      </c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I69" s="456"/>
      <c r="CJ69" s="456"/>
      <c r="CK69" s="456"/>
      <c r="CL69" s="456"/>
      <c r="CM69" s="456"/>
      <c r="CN69" s="456"/>
      <c r="CO69" s="456"/>
      <c r="CP69" s="456"/>
      <c r="CQ69" s="456"/>
      <c r="CR69" s="456"/>
      <c r="CS69" s="456"/>
      <c r="CT69" s="456"/>
      <c r="CU69" s="456"/>
      <c r="CV69" s="456"/>
      <c r="CW69" s="457"/>
      <c r="CX69" s="449" t="s">
        <v>108</v>
      </c>
      <c r="CY69" s="450"/>
      <c r="CZ69" s="450"/>
      <c r="DA69" s="450"/>
      <c r="DB69" s="450"/>
      <c r="DC69" s="450"/>
      <c r="DD69" s="450"/>
      <c r="DE69" s="450"/>
      <c r="DF69" s="450"/>
      <c r="DG69" s="450"/>
      <c r="DH69" s="450"/>
      <c r="DI69" s="451"/>
      <c r="DJ69" s="239"/>
      <c r="DK69" s="239"/>
      <c r="DL69" s="36"/>
    </row>
    <row r="70" spans="2:116" ht="12.75" customHeight="1">
      <c r="B70" s="449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1"/>
      <c r="N70" s="59"/>
      <c r="O70" s="456" t="s">
        <v>240</v>
      </c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6"/>
      <c r="BO70" s="456"/>
      <c r="BP70" s="456"/>
      <c r="BQ70" s="456"/>
      <c r="BR70" s="456"/>
      <c r="BS70" s="456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I70" s="456"/>
      <c r="CJ70" s="456"/>
      <c r="CK70" s="456"/>
      <c r="CL70" s="456"/>
      <c r="CM70" s="456"/>
      <c r="CN70" s="456"/>
      <c r="CO70" s="456"/>
      <c r="CP70" s="456"/>
      <c r="CQ70" s="456"/>
      <c r="CR70" s="456"/>
      <c r="CS70" s="456"/>
      <c r="CT70" s="456"/>
      <c r="CU70" s="456"/>
      <c r="CV70" s="456"/>
      <c r="CW70" s="457"/>
      <c r="CX70" s="449" t="s">
        <v>107</v>
      </c>
      <c r="CY70" s="450"/>
      <c r="CZ70" s="450"/>
      <c r="DA70" s="450"/>
      <c r="DB70" s="450"/>
      <c r="DC70" s="450"/>
      <c r="DD70" s="450"/>
      <c r="DE70" s="450"/>
      <c r="DF70" s="450"/>
      <c r="DG70" s="450"/>
      <c r="DH70" s="450"/>
      <c r="DI70" s="451"/>
      <c r="DJ70" s="239">
        <v>8107</v>
      </c>
      <c r="DK70" s="239">
        <v>5303</v>
      </c>
      <c r="DL70" s="36">
        <v>5656</v>
      </c>
    </row>
    <row r="71" spans="2:116" ht="12.75" customHeight="1">
      <c r="B71" s="449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1"/>
      <c r="N71" s="59"/>
      <c r="O71" s="456" t="s">
        <v>241</v>
      </c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BQ71" s="456"/>
      <c r="BR71" s="456"/>
      <c r="BS71" s="456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I71" s="456"/>
      <c r="CJ71" s="456"/>
      <c r="CK71" s="456"/>
      <c r="CL71" s="456"/>
      <c r="CM71" s="456"/>
      <c r="CN71" s="456"/>
      <c r="CO71" s="456"/>
      <c r="CP71" s="456"/>
      <c r="CQ71" s="456"/>
      <c r="CR71" s="456"/>
      <c r="CS71" s="456"/>
      <c r="CT71" s="456"/>
      <c r="CU71" s="456"/>
      <c r="CV71" s="456"/>
      <c r="CW71" s="457"/>
      <c r="CX71" s="449" t="s">
        <v>106</v>
      </c>
      <c r="CY71" s="450"/>
      <c r="CZ71" s="450"/>
      <c r="DA71" s="450"/>
      <c r="DB71" s="450"/>
      <c r="DC71" s="450"/>
      <c r="DD71" s="450"/>
      <c r="DE71" s="450"/>
      <c r="DF71" s="450"/>
      <c r="DG71" s="450"/>
      <c r="DH71" s="450"/>
      <c r="DI71" s="451"/>
      <c r="DJ71" s="239">
        <v>9107</v>
      </c>
      <c r="DK71" s="239">
        <v>10435</v>
      </c>
      <c r="DL71" s="36">
        <v>30184</v>
      </c>
    </row>
    <row r="72" spans="2:116">
      <c r="B72" s="449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1"/>
      <c r="N72" s="67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6"/>
      <c r="BB72" s="456"/>
      <c r="BC72" s="456"/>
      <c r="BD72" s="456"/>
      <c r="BE72" s="456"/>
      <c r="BF72" s="456"/>
      <c r="BG72" s="456"/>
      <c r="BH72" s="456"/>
      <c r="BI72" s="456"/>
      <c r="BJ72" s="456"/>
      <c r="BK72" s="456"/>
      <c r="BL72" s="456"/>
      <c r="BM72" s="456"/>
      <c r="BN72" s="456"/>
      <c r="BO72" s="456"/>
      <c r="BP72" s="456"/>
      <c r="BQ72" s="456"/>
      <c r="BR72" s="456"/>
      <c r="BS72" s="456"/>
      <c r="BT72" s="456"/>
      <c r="BU72" s="456"/>
      <c r="BV72" s="456"/>
      <c r="BW72" s="456"/>
      <c r="BX72" s="456"/>
      <c r="BY72" s="456"/>
      <c r="BZ72" s="456"/>
      <c r="CA72" s="456"/>
      <c r="CB72" s="456"/>
      <c r="CC72" s="456"/>
      <c r="CD72" s="456"/>
      <c r="CE72" s="456"/>
      <c r="CF72" s="456"/>
      <c r="CG72" s="456"/>
      <c r="CH72" s="456"/>
      <c r="CI72" s="456"/>
      <c r="CJ72" s="456"/>
      <c r="CK72" s="456"/>
      <c r="CL72" s="456"/>
      <c r="CM72" s="456"/>
      <c r="CN72" s="456"/>
      <c r="CO72" s="456"/>
      <c r="CP72" s="456"/>
      <c r="CQ72" s="456"/>
      <c r="CR72" s="456"/>
      <c r="CS72" s="456"/>
      <c r="CT72" s="456"/>
      <c r="CU72" s="456"/>
      <c r="CV72" s="456"/>
      <c r="CW72" s="457"/>
      <c r="CX72" s="449"/>
      <c r="CY72" s="450"/>
      <c r="CZ72" s="450"/>
      <c r="DA72" s="450"/>
      <c r="DB72" s="450"/>
      <c r="DC72" s="450"/>
      <c r="DD72" s="450"/>
      <c r="DE72" s="450"/>
      <c r="DF72" s="450"/>
      <c r="DG72" s="450"/>
      <c r="DH72" s="450"/>
      <c r="DI72" s="451"/>
      <c r="DJ72" s="243"/>
      <c r="DK72" s="243"/>
      <c r="DL72" s="107"/>
    </row>
    <row r="73" spans="2:116" ht="12.75" customHeight="1">
      <c r="B73" s="449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1"/>
      <c r="N73" s="35"/>
      <c r="O73" s="456" t="s">
        <v>242</v>
      </c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/>
      <c r="BN73" s="456"/>
      <c r="BO73" s="456"/>
      <c r="BP73" s="456"/>
      <c r="BQ73" s="456"/>
      <c r="BR73" s="456"/>
      <c r="BS73" s="456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I73" s="456"/>
      <c r="CJ73" s="456"/>
      <c r="CK73" s="456"/>
      <c r="CL73" s="456"/>
      <c r="CM73" s="456"/>
      <c r="CN73" s="456"/>
      <c r="CO73" s="456"/>
      <c r="CP73" s="456"/>
      <c r="CQ73" s="456"/>
      <c r="CR73" s="456"/>
      <c r="CS73" s="456"/>
      <c r="CT73" s="456"/>
      <c r="CU73" s="456"/>
      <c r="CV73" s="456"/>
      <c r="CW73" s="457"/>
      <c r="CX73" s="449" t="s">
        <v>105</v>
      </c>
      <c r="CY73" s="450"/>
      <c r="CZ73" s="450"/>
      <c r="DA73" s="450"/>
      <c r="DB73" s="450"/>
      <c r="DC73" s="450"/>
      <c r="DD73" s="450"/>
      <c r="DE73" s="450"/>
      <c r="DF73" s="450"/>
      <c r="DG73" s="450"/>
      <c r="DH73" s="450"/>
      <c r="DI73" s="451"/>
      <c r="DJ73" s="243">
        <f>SUM(DJ74:DJ79)</f>
        <v>16504843</v>
      </c>
      <c r="DK73" s="243">
        <f>SUM(DK74:DK79)</f>
        <v>13001401</v>
      </c>
      <c r="DL73" s="107">
        <f>SUM(DL74:DL79)</f>
        <v>13416171</v>
      </c>
    </row>
    <row r="74" spans="2:116" ht="12.75" customHeight="1">
      <c r="B74" s="449"/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1"/>
      <c r="N74" s="61"/>
      <c r="O74" s="456" t="s">
        <v>238</v>
      </c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456"/>
      <c r="BC74" s="456"/>
      <c r="BD74" s="456"/>
      <c r="BE74" s="456"/>
      <c r="BF74" s="456"/>
      <c r="BG74" s="456"/>
      <c r="BH74" s="456"/>
      <c r="BI74" s="456"/>
      <c r="BJ74" s="456"/>
      <c r="BK74" s="456"/>
      <c r="BL74" s="456"/>
      <c r="BM74" s="456"/>
      <c r="BN74" s="456"/>
      <c r="BO74" s="456"/>
      <c r="BP74" s="456"/>
      <c r="BQ74" s="456"/>
      <c r="BR74" s="456"/>
      <c r="BS74" s="456"/>
      <c r="BT74" s="456"/>
      <c r="BU74" s="456"/>
      <c r="BV74" s="456"/>
      <c r="BW74" s="456"/>
      <c r="BX74" s="456"/>
      <c r="BY74" s="456"/>
      <c r="BZ74" s="456"/>
      <c r="CA74" s="456"/>
      <c r="CB74" s="456"/>
      <c r="CC74" s="456"/>
      <c r="CD74" s="456"/>
      <c r="CE74" s="456"/>
      <c r="CF74" s="456"/>
      <c r="CG74" s="456"/>
      <c r="CH74" s="456"/>
      <c r="CI74" s="456"/>
      <c r="CJ74" s="456"/>
      <c r="CK74" s="456"/>
      <c r="CL74" s="456"/>
      <c r="CM74" s="456"/>
      <c r="CN74" s="456"/>
      <c r="CO74" s="456"/>
      <c r="CP74" s="456"/>
      <c r="CQ74" s="456"/>
      <c r="CR74" s="456"/>
      <c r="CS74" s="456"/>
      <c r="CT74" s="456"/>
      <c r="CU74" s="456"/>
      <c r="CV74" s="456"/>
      <c r="CW74" s="457"/>
      <c r="CX74" s="449" t="s">
        <v>104</v>
      </c>
      <c r="CY74" s="450"/>
      <c r="CZ74" s="450"/>
      <c r="DA74" s="450"/>
      <c r="DB74" s="450"/>
      <c r="DC74" s="450"/>
      <c r="DD74" s="450"/>
      <c r="DE74" s="450"/>
      <c r="DF74" s="450"/>
      <c r="DG74" s="450"/>
      <c r="DH74" s="450"/>
      <c r="DI74" s="451"/>
      <c r="DJ74" s="239">
        <v>13167156</v>
      </c>
      <c r="DK74" s="239">
        <v>11065331</v>
      </c>
      <c r="DL74" s="36">
        <v>11736193</v>
      </c>
    </row>
    <row r="75" spans="2:116" ht="12.75" customHeight="1">
      <c r="B75" s="449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1"/>
      <c r="N75" s="59"/>
      <c r="O75" s="456" t="s">
        <v>239</v>
      </c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6"/>
      <c r="BB75" s="456"/>
      <c r="BC75" s="456"/>
      <c r="BD75" s="456"/>
      <c r="BE75" s="456"/>
      <c r="BF75" s="456"/>
      <c r="BG75" s="456"/>
      <c r="BH75" s="456"/>
      <c r="BI75" s="456"/>
      <c r="BJ75" s="456"/>
      <c r="BK75" s="456"/>
      <c r="BL75" s="456"/>
      <c r="BM75" s="456"/>
      <c r="BN75" s="456"/>
      <c r="BO75" s="456"/>
      <c r="BP75" s="456"/>
      <c r="BQ75" s="456"/>
      <c r="BR75" s="456"/>
      <c r="BS75" s="456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456"/>
      <c r="CI75" s="456"/>
      <c r="CJ75" s="456"/>
      <c r="CK75" s="456"/>
      <c r="CL75" s="456"/>
      <c r="CM75" s="456"/>
      <c r="CN75" s="456"/>
      <c r="CO75" s="456"/>
      <c r="CP75" s="456"/>
      <c r="CQ75" s="456"/>
      <c r="CR75" s="456"/>
      <c r="CS75" s="456"/>
      <c r="CT75" s="456"/>
      <c r="CU75" s="456"/>
      <c r="CV75" s="456"/>
      <c r="CW75" s="457"/>
      <c r="CX75" s="449" t="s">
        <v>103</v>
      </c>
      <c r="CY75" s="450"/>
      <c r="CZ75" s="450"/>
      <c r="DA75" s="450"/>
      <c r="DB75" s="450"/>
      <c r="DC75" s="450"/>
      <c r="DD75" s="450"/>
      <c r="DE75" s="450"/>
      <c r="DF75" s="450"/>
      <c r="DG75" s="450"/>
      <c r="DH75" s="450"/>
      <c r="DI75" s="451"/>
      <c r="DJ75" s="239"/>
      <c r="DK75" s="239"/>
      <c r="DL75" s="36"/>
    </row>
    <row r="76" spans="2:116" ht="12.75" customHeight="1">
      <c r="B76" s="449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1"/>
      <c r="N76" s="59"/>
      <c r="O76" s="456" t="s">
        <v>243</v>
      </c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/>
      <c r="BN76" s="456"/>
      <c r="BO76" s="456"/>
      <c r="BP76" s="456"/>
      <c r="BQ76" s="456"/>
      <c r="BR76" s="456"/>
      <c r="BS76" s="456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6"/>
      <c r="CK76" s="456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7"/>
      <c r="CX76" s="449" t="s">
        <v>102</v>
      </c>
      <c r="CY76" s="450"/>
      <c r="CZ76" s="450"/>
      <c r="DA76" s="450"/>
      <c r="DB76" s="450"/>
      <c r="DC76" s="450"/>
      <c r="DD76" s="450"/>
      <c r="DE76" s="450"/>
      <c r="DF76" s="450"/>
      <c r="DG76" s="450"/>
      <c r="DH76" s="450"/>
      <c r="DI76" s="451"/>
      <c r="DJ76" s="239"/>
      <c r="DK76" s="239"/>
      <c r="DL76" s="36"/>
    </row>
    <row r="77" spans="2:116" ht="12.75" customHeight="1">
      <c r="B77" s="449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1"/>
      <c r="N77" s="59"/>
      <c r="O77" s="456" t="s">
        <v>244</v>
      </c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/>
      <c r="AV77" s="456"/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BQ77" s="456"/>
      <c r="BR77" s="456"/>
      <c r="BS77" s="456"/>
      <c r="BT77" s="456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6"/>
      <c r="CK77" s="456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7"/>
      <c r="CX77" s="449" t="s">
        <v>101</v>
      </c>
      <c r="CY77" s="450"/>
      <c r="CZ77" s="450"/>
      <c r="DA77" s="450"/>
      <c r="DB77" s="450"/>
      <c r="DC77" s="450"/>
      <c r="DD77" s="450"/>
      <c r="DE77" s="450"/>
      <c r="DF77" s="450"/>
      <c r="DG77" s="450"/>
      <c r="DH77" s="450"/>
      <c r="DI77" s="451"/>
      <c r="DJ77" s="239"/>
      <c r="DK77" s="239"/>
      <c r="DL77" s="36"/>
    </row>
    <row r="78" spans="2:116" ht="12.75" customHeight="1">
      <c r="B78" s="449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1"/>
      <c r="N78" s="59"/>
      <c r="O78" s="456" t="s">
        <v>240</v>
      </c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456"/>
      <c r="CI78" s="456"/>
      <c r="CJ78" s="456"/>
      <c r="CK78" s="456"/>
      <c r="CL78" s="456"/>
      <c r="CM78" s="456"/>
      <c r="CN78" s="456"/>
      <c r="CO78" s="456"/>
      <c r="CP78" s="456"/>
      <c r="CQ78" s="456"/>
      <c r="CR78" s="456"/>
      <c r="CS78" s="456"/>
      <c r="CT78" s="456"/>
      <c r="CU78" s="456"/>
      <c r="CV78" s="456"/>
      <c r="CW78" s="457"/>
      <c r="CX78" s="449" t="s">
        <v>100</v>
      </c>
      <c r="CY78" s="450"/>
      <c r="CZ78" s="450"/>
      <c r="DA78" s="450"/>
      <c r="DB78" s="450"/>
      <c r="DC78" s="450"/>
      <c r="DD78" s="450"/>
      <c r="DE78" s="450"/>
      <c r="DF78" s="450"/>
      <c r="DG78" s="450"/>
      <c r="DH78" s="450"/>
      <c r="DI78" s="451"/>
      <c r="DJ78" s="239">
        <v>229549</v>
      </c>
      <c r="DK78" s="239">
        <v>166283</v>
      </c>
      <c r="DL78" s="36">
        <v>488107</v>
      </c>
    </row>
    <row r="79" spans="2:116" ht="12.75" customHeight="1">
      <c r="B79" s="449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1"/>
      <c r="N79" s="59"/>
      <c r="O79" s="456" t="s">
        <v>241</v>
      </c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BQ79" s="456"/>
      <c r="BR79" s="456"/>
      <c r="BS79" s="456"/>
      <c r="BT79" s="456"/>
      <c r="BU79" s="456"/>
      <c r="BV79" s="456"/>
      <c r="BW79" s="456"/>
      <c r="BX79" s="456"/>
      <c r="BY79" s="456"/>
      <c r="BZ79" s="456"/>
      <c r="CA79" s="456"/>
      <c r="CB79" s="456"/>
      <c r="CC79" s="456"/>
      <c r="CD79" s="456"/>
      <c r="CE79" s="456"/>
      <c r="CF79" s="456"/>
      <c r="CG79" s="456"/>
      <c r="CH79" s="456"/>
      <c r="CI79" s="456"/>
      <c r="CJ79" s="456"/>
      <c r="CK79" s="456"/>
      <c r="CL79" s="456"/>
      <c r="CM79" s="456"/>
      <c r="CN79" s="456"/>
      <c r="CO79" s="456"/>
      <c r="CP79" s="456"/>
      <c r="CQ79" s="456"/>
      <c r="CR79" s="456"/>
      <c r="CS79" s="456"/>
      <c r="CT79" s="456"/>
      <c r="CU79" s="456"/>
      <c r="CV79" s="456"/>
      <c r="CW79" s="457"/>
      <c r="CX79" s="449" t="s">
        <v>99</v>
      </c>
      <c r="CY79" s="450"/>
      <c r="CZ79" s="450"/>
      <c r="DA79" s="450"/>
      <c r="DB79" s="450"/>
      <c r="DC79" s="450"/>
      <c r="DD79" s="450"/>
      <c r="DE79" s="450"/>
      <c r="DF79" s="450"/>
      <c r="DG79" s="450"/>
      <c r="DH79" s="450"/>
      <c r="DI79" s="451"/>
      <c r="DJ79" s="239">
        <v>3108138</v>
      </c>
      <c r="DK79" s="239">
        <v>1769787</v>
      </c>
      <c r="DL79" s="36">
        <v>1191871</v>
      </c>
    </row>
    <row r="80" spans="2:116">
      <c r="B80" s="449"/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1"/>
      <c r="N80" s="67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7"/>
      <c r="CX80" s="449"/>
      <c r="CY80" s="450"/>
      <c r="CZ80" s="450"/>
      <c r="DA80" s="450"/>
      <c r="DB80" s="450"/>
      <c r="DC80" s="450"/>
      <c r="DD80" s="450"/>
      <c r="DE80" s="450"/>
      <c r="DF80" s="450"/>
      <c r="DG80" s="450"/>
      <c r="DH80" s="450"/>
      <c r="DI80" s="451"/>
      <c r="DJ80" s="243"/>
      <c r="DK80" s="243"/>
      <c r="DL80" s="107"/>
    </row>
    <row r="81" spans="1:120" ht="12.75" customHeight="1">
      <c r="B81" s="449" t="s">
        <v>98</v>
      </c>
      <c r="C81" s="450"/>
      <c r="D81" s="450"/>
      <c r="E81" s="450"/>
      <c r="F81" s="450"/>
      <c r="G81" s="450"/>
      <c r="H81" s="450"/>
      <c r="I81" s="450"/>
      <c r="J81" s="450"/>
      <c r="K81" s="450"/>
      <c r="L81" s="450"/>
      <c r="M81" s="451"/>
      <c r="N81" s="59"/>
      <c r="O81" s="456" t="s">
        <v>245</v>
      </c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456"/>
      <c r="BY81" s="456"/>
      <c r="BZ81" s="456"/>
      <c r="CA81" s="456"/>
      <c r="CB81" s="456"/>
      <c r="CC81" s="456"/>
      <c r="CD81" s="456"/>
      <c r="CE81" s="456"/>
      <c r="CF81" s="456"/>
      <c r="CG81" s="456"/>
      <c r="CH81" s="456"/>
      <c r="CI81" s="456"/>
      <c r="CJ81" s="456"/>
      <c r="CK81" s="456"/>
      <c r="CL81" s="456"/>
      <c r="CM81" s="456"/>
      <c r="CN81" s="456"/>
      <c r="CO81" s="456"/>
      <c r="CP81" s="456"/>
      <c r="CQ81" s="456"/>
      <c r="CR81" s="456"/>
      <c r="CS81" s="456"/>
      <c r="CT81" s="456"/>
      <c r="CU81" s="456"/>
      <c r="CV81" s="456"/>
      <c r="CW81" s="457"/>
      <c r="CX81" s="449" t="s">
        <v>97</v>
      </c>
      <c r="CY81" s="450"/>
      <c r="CZ81" s="450"/>
      <c r="DA81" s="450"/>
      <c r="DB81" s="450"/>
      <c r="DC81" s="450"/>
      <c r="DD81" s="450"/>
      <c r="DE81" s="450"/>
      <c r="DF81" s="450"/>
      <c r="DG81" s="450"/>
      <c r="DH81" s="450"/>
      <c r="DI81" s="451"/>
      <c r="DJ81" s="243">
        <f>SUM(DJ82:DJ83)</f>
        <v>0</v>
      </c>
      <c r="DK81" s="243">
        <f>SUM(DK82:DK83)</f>
        <v>0</v>
      </c>
      <c r="DL81" s="107">
        <f>SUM(DL82:DL83)</f>
        <v>0</v>
      </c>
    </row>
    <row r="82" spans="1:120" ht="12.75" customHeight="1">
      <c r="B82" s="449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1"/>
      <c r="N82" s="67"/>
      <c r="O82" s="456" t="s">
        <v>246</v>
      </c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BQ82" s="456"/>
      <c r="BR82" s="456"/>
      <c r="BS82" s="456"/>
      <c r="BT82" s="456"/>
      <c r="BU82" s="456"/>
      <c r="BV82" s="456"/>
      <c r="BW82" s="456"/>
      <c r="BX82" s="456"/>
      <c r="BY82" s="456"/>
      <c r="BZ82" s="456"/>
      <c r="CA82" s="456"/>
      <c r="CB82" s="456"/>
      <c r="CC82" s="456"/>
      <c r="CD82" s="456"/>
      <c r="CE82" s="456"/>
      <c r="CF82" s="456"/>
      <c r="CG82" s="456"/>
      <c r="CH82" s="456"/>
      <c r="CI82" s="456"/>
      <c r="CJ82" s="456"/>
      <c r="CK82" s="456"/>
      <c r="CL82" s="456"/>
      <c r="CM82" s="456"/>
      <c r="CN82" s="456"/>
      <c r="CO82" s="456"/>
      <c r="CP82" s="456"/>
      <c r="CQ82" s="456"/>
      <c r="CR82" s="456"/>
      <c r="CS82" s="456"/>
      <c r="CT82" s="456"/>
      <c r="CU82" s="456"/>
      <c r="CV82" s="456"/>
      <c r="CW82" s="457"/>
      <c r="CX82" s="449" t="s">
        <v>96</v>
      </c>
      <c r="CY82" s="450"/>
      <c r="CZ82" s="450"/>
      <c r="DA82" s="450"/>
      <c r="DB82" s="450"/>
      <c r="DC82" s="450"/>
      <c r="DD82" s="450"/>
      <c r="DE82" s="450"/>
      <c r="DF82" s="450"/>
      <c r="DG82" s="450"/>
      <c r="DH82" s="450"/>
      <c r="DI82" s="451"/>
      <c r="DJ82" s="260"/>
      <c r="DK82" s="239"/>
      <c r="DL82" s="36"/>
    </row>
    <row r="83" spans="1:120" ht="12.75" customHeight="1">
      <c r="B83" s="449"/>
      <c r="C83" s="450"/>
      <c r="D83" s="450"/>
      <c r="E83" s="450"/>
      <c r="F83" s="450"/>
      <c r="G83" s="450"/>
      <c r="H83" s="450"/>
      <c r="I83" s="450"/>
      <c r="J83" s="450"/>
      <c r="K83" s="450"/>
      <c r="L83" s="450"/>
      <c r="M83" s="451"/>
      <c r="N83" s="67"/>
      <c r="O83" s="456" t="s">
        <v>247</v>
      </c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456"/>
      <c r="AR83" s="456"/>
      <c r="AS83" s="456"/>
      <c r="AT83" s="456"/>
      <c r="AU83" s="456"/>
      <c r="AV83" s="456"/>
      <c r="AW83" s="456"/>
      <c r="AX83" s="456"/>
      <c r="AY83" s="456"/>
      <c r="AZ83" s="456"/>
      <c r="BA83" s="456"/>
      <c r="BB83" s="456"/>
      <c r="BC83" s="456"/>
      <c r="BD83" s="456"/>
      <c r="BE83" s="456"/>
      <c r="BF83" s="456"/>
      <c r="BG83" s="456"/>
      <c r="BH83" s="456"/>
      <c r="BI83" s="456"/>
      <c r="BJ83" s="456"/>
      <c r="BK83" s="456"/>
      <c r="BL83" s="456"/>
      <c r="BM83" s="456"/>
      <c r="BN83" s="456"/>
      <c r="BO83" s="456"/>
      <c r="BP83" s="456"/>
      <c r="BQ83" s="456"/>
      <c r="BR83" s="456"/>
      <c r="BS83" s="456"/>
      <c r="BT83" s="456"/>
      <c r="BU83" s="456"/>
      <c r="BV83" s="456"/>
      <c r="BW83" s="456"/>
      <c r="BX83" s="456"/>
      <c r="BY83" s="456"/>
      <c r="BZ83" s="456"/>
      <c r="CA83" s="456"/>
      <c r="CB83" s="456"/>
      <c r="CC83" s="456"/>
      <c r="CD83" s="456"/>
      <c r="CE83" s="456"/>
      <c r="CF83" s="456"/>
      <c r="CG83" s="456"/>
      <c r="CH83" s="456"/>
      <c r="CI83" s="456"/>
      <c r="CJ83" s="456"/>
      <c r="CK83" s="456"/>
      <c r="CL83" s="456"/>
      <c r="CM83" s="456"/>
      <c r="CN83" s="456"/>
      <c r="CO83" s="456"/>
      <c r="CP83" s="456"/>
      <c r="CQ83" s="456"/>
      <c r="CR83" s="456"/>
      <c r="CS83" s="456"/>
      <c r="CT83" s="456"/>
      <c r="CU83" s="456"/>
      <c r="CV83" s="456"/>
      <c r="CW83" s="457"/>
      <c r="CX83" s="449" t="s">
        <v>95</v>
      </c>
      <c r="CY83" s="450"/>
      <c r="CZ83" s="450"/>
      <c r="DA83" s="450"/>
      <c r="DB83" s="450"/>
      <c r="DC83" s="450"/>
      <c r="DD83" s="450"/>
      <c r="DE83" s="450"/>
      <c r="DF83" s="450"/>
      <c r="DG83" s="450"/>
      <c r="DH83" s="450"/>
      <c r="DI83" s="451"/>
      <c r="DJ83" s="239"/>
      <c r="DK83" s="239"/>
      <c r="DL83" s="36"/>
    </row>
    <row r="84" spans="1:120">
      <c r="B84" s="449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1"/>
      <c r="N84" s="67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  <c r="AK84" s="456"/>
      <c r="AL84" s="456"/>
      <c r="AM84" s="456"/>
      <c r="AN84" s="456"/>
      <c r="AO84" s="456"/>
      <c r="AP84" s="456"/>
      <c r="AQ84" s="456"/>
      <c r="AR84" s="456"/>
      <c r="AS84" s="456"/>
      <c r="AT84" s="456"/>
      <c r="AU84" s="456"/>
      <c r="AV84" s="456"/>
      <c r="AW84" s="456"/>
      <c r="AX84" s="456"/>
      <c r="AY84" s="456"/>
      <c r="AZ84" s="456"/>
      <c r="BA84" s="456"/>
      <c r="BB84" s="456"/>
      <c r="BC84" s="456"/>
      <c r="BD84" s="456"/>
      <c r="BE84" s="456"/>
      <c r="BF84" s="456"/>
      <c r="BG84" s="456"/>
      <c r="BH84" s="456"/>
      <c r="BI84" s="456"/>
      <c r="BJ84" s="456"/>
      <c r="BK84" s="456"/>
      <c r="BL84" s="456"/>
      <c r="BM84" s="456"/>
      <c r="BN84" s="456"/>
      <c r="BO84" s="456"/>
      <c r="BP84" s="456"/>
      <c r="BQ84" s="456"/>
      <c r="BR84" s="456"/>
      <c r="BS84" s="456"/>
      <c r="BT84" s="456"/>
      <c r="BU84" s="456"/>
      <c r="BV84" s="456"/>
      <c r="BW84" s="456"/>
      <c r="BX84" s="456"/>
      <c r="BY84" s="456"/>
      <c r="BZ84" s="456"/>
      <c r="CA84" s="456"/>
      <c r="CB84" s="456"/>
      <c r="CC84" s="456"/>
      <c r="CD84" s="456"/>
      <c r="CE84" s="456"/>
      <c r="CF84" s="456"/>
      <c r="CG84" s="456"/>
      <c r="CH84" s="456"/>
      <c r="CI84" s="456"/>
      <c r="CJ84" s="456"/>
      <c r="CK84" s="456"/>
      <c r="CL84" s="456"/>
      <c r="CM84" s="456"/>
      <c r="CN84" s="456"/>
      <c r="CO84" s="456"/>
      <c r="CP84" s="456"/>
      <c r="CQ84" s="456"/>
      <c r="CR84" s="456"/>
      <c r="CS84" s="456"/>
      <c r="CT84" s="456"/>
      <c r="CU84" s="456"/>
      <c r="CV84" s="456"/>
      <c r="CW84" s="457"/>
      <c r="CX84" s="449"/>
      <c r="CY84" s="450"/>
      <c r="CZ84" s="450"/>
      <c r="DA84" s="450"/>
      <c r="DB84" s="450"/>
      <c r="DC84" s="450"/>
      <c r="DD84" s="450"/>
      <c r="DE84" s="450"/>
      <c r="DF84" s="450"/>
      <c r="DG84" s="450"/>
      <c r="DH84" s="450"/>
      <c r="DI84" s="451"/>
      <c r="DJ84" s="243"/>
      <c r="DK84" s="243"/>
      <c r="DL84" s="107"/>
    </row>
    <row r="85" spans="1:120" ht="12.75" customHeight="1">
      <c r="B85" s="449" t="s">
        <v>256</v>
      </c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1"/>
      <c r="N85" s="67"/>
      <c r="O85" s="456" t="s">
        <v>248</v>
      </c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56"/>
      <c r="AZ85" s="456"/>
      <c r="BA85" s="456"/>
      <c r="BB85" s="456"/>
      <c r="BC85" s="456"/>
      <c r="BD85" s="456"/>
      <c r="BE85" s="456"/>
      <c r="BF85" s="456"/>
      <c r="BG85" s="456"/>
      <c r="BH85" s="456"/>
      <c r="BI85" s="456"/>
      <c r="BJ85" s="456"/>
      <c r="BK85" s="456"/>
      <c r="BL85" s="456"/>
      <c r="BM85" s="456"/>
      <c r="BN85" s="456"/>
      <c r="BO85" s="456"/>
      <c r="BP85" s="456"/>
      <c r="BQ85" s="456"/>
      <c r="BR85" s="456"/>
      <c r="BS85" s="456"/>
      <c r="BT85" s="456"/>
      <c r="BU85" s="456"/>
      <c r="BV85" s="456"/>
      <c r="BW85" s="456"/>
      <c r="BX85" s="456"/>
      <c r="BY85" s="456"/>
      <c r="BZ85" s="456"/>
      <c r="CA85" s="456"/>
      <c r="CB85" s="456"/>
      <c r="CC85" s="456"/>
      <c r="CD85" s="456"/>
      <c r="CE85" s="456"/>
      <c r="CF85" s="456"/>
      <c r="CG85" s="456"/>
      <c r="CH85" s="456"/>
      <c r="CI85" s="456"/>
      <c r="CJ85" s="456"/>
      <c r="CK85" s="456"/>
      <c r="CL85" s="456"/>
      <c r="CM85" s="456"/>
      <c r="CN85" s="456"/>
      <c r="CO85" s="456"/>
      <c r="CP85" s="456"/>
      <c r="CQ85" s="456"/>
      <c r="CR85" s="456"/>
      <c r="CS85" s="456"/>
      <c r="CT85" s="456"/>
      <c r="CU85" s="456"/>
      <c r="CV85" s="456"/>
      <c r="CW85" s="457"/>
      <c r="CX85" s="463" t="s">
        <v>37</v>
      </c>
      <c r="CY85" s="450"/>
      <c r="CZ85" s="450"/>
      <c r="DA85" s="450"/>
      <c r="DB85" s="450"/>
      <c r="DC85" s="450"/>
      <c r="DD85" s="450"/>
      <c r="DE85" s="450"/>
      <c r="DF85" s="450"/>
      <c r="DG85" s="450"/>
      <c r="DH85" s="450"/>
      <c r="DI85" s="451"/>
      <c r="DJ85" s="243">
        <f>SUM(DJ86:DJ89)</f>
        <v>30805</v>
      </c>
      <c r="DK85" s="243">
        <f>SUM(DK86:DK89)</f>
        <v>1030417</v>
      </c>
      <c r="DL85" s="107">
        <f>SUM(DL86:DL89)</f>
        <v>946346</v>
      </c>
    </row>
    <row r="86" spans="1:120" ht="12.75" customHeight="1">
      <c r="B86" s="449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1"/>
      <c r="N86" s="67"/>
      <c r="O86" s="456" t="s">
        <v>249</v>
      </c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6"/>
      <c r="AU86" s="456"/>
      <c r="AV86" s="456"/>
      <c r="AW86" s="456"/>
      <c r="AX86" s="456"/>
      <c r="AY86" s="456"/>
      <c r="AZ86" s="456"/>
      <c r="BA86" s="456"/>
      <c r="BB86" s="456"/>
      <c r="BC86" s="456"/>
      <c r="BD86" s="456"/>
      <c r="BE86" s="456"/>
      <c r="BF86" s="456"/>
      <c r="BG86" s="456"/>
      <c r="BH86" s="456"/>
      <c r="BI86" s="456"/>
      <c r="BJ86" s="456"/>
      <c r="BK86" s="456"/>
      <c r="BL86" s="456"/>
      <c r="BM86" s="456"/>
      <c r="BN86" s="456"/>
      <c r="BO86" s="456"/>
      <c r="BP86" s="456"/>
      <c r="BQ86" s="456"/>
      <c r="BR86" s="456"/>
      <c r="BS86" s="456"/>
      <c r="BT86" s="456"/>
      <c r="BU86" s="456"/>
      <c r="BV86" s="456"/>
      <c r="BW86" s="456"/>
      <c r="BX86" s="456"/>
      <c r="BY86" s="456"/>
      <c r="BZ86" s="456"/>
      <c r="CA86" s="456"/>
      <c r="CB86" s="456"/>
      <c r="CC86" s="456"/>
      <c r="CD86" s="456"/>
      <c r="CE86" s="456"/>
      <c r="CF86" s="456"/>
      <c r="CG86" s="456"/>
      <c r="CH86" s="456"/>
      <c r="CI86" s="456"/>
      <c r="CJ86" s="456"/>
      <c r="CK86" s="456"/>
      <c r="CL86" s="456"/>
      <c r="CM86" s="456"/>
      <c r="CN86" s="456"/>
      <c r="CO86" s="456"/>
      <c r="CP86" s="456"/>
      <c r="CQ86" s="456"/>
      <c r="CR86" s="456"/>
      <c r="CS86" s="456"/>
      <c r="CT86" s="456"/>
      <c r="CU86" s="456"/>
      <c r="CV86" s="456"/>
      <c r="CW86" s="457"/>
      <c r="CX86" s="463" t="s">
        <v>94</v>
      </c>
      <c r="CY86" s="450"/>
      <c r="CZ86" s="450"/>
      <c r="DA86" s="450"/>
      <c r="DB86" s="450"/>
      <c r="DC86" s="450"/>
      <c r="DD86" s="450"/>
      <c r="DE86" s="450"/>
      <c r="DF86" s="450"/>
      <c r="DG86" s="450"/>
      <c r="DH86" s="450"/>
      <c r="DI86" s="451"/>
      <c r="DJ86" s="239"/>
      <c r="DK86" s="239">
        <v>335</v>
      </c>
      <c r="DL86" s="36"/>
    </row>
    <row r="87" spans="1:120" ht="12.75" customHeight="1">
      <c r="B87" s="449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1"/>
      <c r="N87" s="67"/>
      <c r="O87" s="456" t="s">
        <v>250</v>
      </c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6"/>
      <c r="BG87" s="456"/>
      <c r="BH87" s="456"/>
      <c r="BI87" s="456"/>
      <c r="BJ87" s="456"/>
      <c r="BK87" s="456"/>
      <c r="BL87" s="456"/>
      <c r="BM87" s="456"/>
      <c r="BN87" s="456"/>
      <c r="BO87" s="456"/>
      <c r="BP87" s="456"/>
      <c r="BQ87" s="456"/>
      <c r="BR87" s="456"/>
      <c r="BS87" s="456"/>
      <c r="BT87" s="456"/>
      <c r="BU87" s="456"/>
      <c r="BV87" s="456"/>
      <c r="BW87" s="456"/>
      <c r="BX87" s="456"/>
      <c r="BY87" s="456"/>
      <c r="BZ87" s="456"/>
      <c r="CA87" s="456"/>
      <c r="CB87" s="456"/>
      <c r="CC87" s="456"/>
      <c r="CD87" s="456"/>
      <c r="CE87" s="456"/>
      <c r="CF87" s="456"/>
      <c r="CG87" s="456"/>
      <c r="CH87" s="456"/>
      <c r="CI87" s="456"/>
      <c r="CJ87" s="456"/>
      <c r="CK87" s="456"/>
      <c r="CL87" s="456"/>
      <c r="CM87" s="456"/>
      <c r="CN87" s="456"/>
      <c r="CO87" s="456"/>
      <c r="CP87" s="456"/>
      <c r="CQ87" s="456"/>
      <c r="CR87" s="456"/>
      <c r="CS87" s="456"/>
      <c r="CT87" s="456"/>
      <c r="CU87" s="456"/>
      <c r="CV87" s="456"/>
      <c r="CW87" s="457"/>
      <c r="CX87" s="463" t="s">
        <v>93</v>
      </c>
      <c r="CY87" s="450"/>
      <c r="CZ87" s="450"/>
      <c r="DA87" s="450"/>
      <c r="DB87" s="450"/>
      <c r="DC87" s="450"/>
      <c r="DD87" s="450"/>
      <c r="DE87" s="450"/>
      <c r="DF87" s="450"/>
      <c r="DG87" s="450"/>
      <c r="DH87" s="450"/>
      <c r="DI87" s="451"/>
      <c r="DJ87" s="239">
        <v>25281</v>
      </c>
      <c r="DK87" s="239">
        <v>1002718</v>
      </c>
      <c r="DL87" s="36">
        <v>489153</v>
      </c>
    </row>
    <row r="88" spans="1:120" ht="12.75" customHeight="1">
      <c r="B88" s="463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1"/>
      <c r="N88" s="67"/>
      <c r="O88" s="456" t="s">
        <v>251</v>
      </c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6"/>
      <c r="BQ88" s="456"/>
      <c r="BR88" s="456"/>
      <c r="BS88" s="456"/>
      <c r="BT88" s="456"/>
      <c r="BU88" s="456"/>
      <c r="BV88" s="456"/>
      <c r="BW88" s="456"/>
      <c r="BX88" s="456"/>
      <c r="BY88" s="456"/>
      <c r="BZ88" s="456"/>
      <c r="CA88" s="456"/>
      <c r="CB88" s="456"/>
      <c r="CC88" s="456"/>
      <c r="CD88" s="456"/>
      <c r="CE88" s="456"/>
      <c r="CF88" s="456"/>
      <c r="CG88" s="456"/>
      <c r="CH88" s="456"/>
      <c r="CI88" s="456"/>
      <c r="CJ88" s="456"/>
      <c r="CK88" s="456"/>
      <c r="CL88" s="456"/>
      <c r="CM88" s="456"/>
      <c r="CN88" s="456"/>
      <c r="CO88" s="456"/>
      <c r="CP88" s="456"/>
      <c r="CQ88" s="456"/>
      <c r="CR88" s="456"/>
      <c r="CS88" s="456"/>
      <c r="CT88" s="456"/>
      <c r="CU88" s="456"/>
      <c r="CV88" s="456"/>
      <c r="CW88" s="457"/>
      <c r="CX88" s="463" t="s">
        <v>92</v>
      </c>
      <c r="CY88" s="450"/>
      <c r="CZ88" s="450"/>
      <c r="DA88" s="450"/>
      <c r="DB88" s="450"/>
      <c r="DC88" s="450"/>
      <c r="DD88" s="450"/>
      <c r="DE88" s="450"/>
      <c r="DF88" s="450"/>
      <c r="DG88" s="450"/>
      <c r="DH88" s="450"/>
      <c r="DI88" s="451"/>
      <c r="DJ88" s="239"/>
      <c r="DK88" s="239"/>
      <c r="DL88" s="36"/>
    </row>
    <row r="89" spans="1:120" ht="12.75" customHeight="1">
      <c r="B89" s="463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1"/>
      <c r="N89" s="59"/>
      <c r="O89" s="456" t="s">
        <v>252</v>
      </c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6"/>
      <c r="BQ89" s="456"/>
      <c r="BR89" s="456"/>
      <c r="BS89" s="456"/>
      <c r="BT89" s="456"/>
      <c r="BU89" s="456"/>
      <c r="BV89" s="456"/>
      <c r="BW89" s="456"/>
      <c r="BX89" s="456"/>
      <c r="BY89" s="456"/>
      <c r="BZ89" s="456"/>
      <c r="CA89" s="456"/>
      <c r="CB89" s="456"/>
      <c r="CC89" s="456"/>
      <c r="CD89" s="456"/>
      <c r="CE89" s="456"/>
      <c r="CF89" s="456"/>
      <c r="CG89" s="456"/>
      <c r="CH89" s="456"/>
      <c r="CI89" s="456"/>
      <c r="CJ89" s="456"/>
      <c r="CK89" s="456"/>
      <c r="CL89" s="456"/>
      <c r="CM89" s="456"/>
      <c r="CN89" s="456"/>
      <c r="CO89" s="456"/>
      <c r="CP89" s="456"/>
      <c r="CQ89" s="456"/>
      <c r="CR89" s="456"/>
      <c r="CS89" s="456"/>
      <c r="CT89" s="456"/>
      <c r="CU89" s="456"/>
      <c r="CV89" s="456"/>
      <c r="CW89" s="457"/>
      <c r="CX89" s="463" t="s">
        <v>91</v>
      </c>
      <c r="CY89" s="450"/>
      <c r="CZ89" s="450"/>
      <c r="DA89" s="450"/>
      <c r="DB89" s="450"/>
      <c r="DC89" s="450"/>
      <c r="DD89" s="450"/>
      <c r="DE89" s="450"/>
      <c r="DF89" s="450"/>
      <c r="DG89" s="450"/>
      <c r="DH89" s="450"/>
      <c r="DI89" s="451"/>
      <c r="DJ89" s="239">
        <v>5524</v>
      </c>
      <c r="DK89" s="239">
        <v>27364</v>
      </c>
      <c r="DL89" s="36">
        <v>457193</v>
      </c>
    </row>
    <row r="90" spans="1:120">
      <c r="B90" s="449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1"/>
      <c r="N90" s="67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6"/>
      <c r="BQ90" s="456"/>
      <c r="BR90" s="456"/>
      <c r="BS90" s="456"/>
      <c r="BT90" s="456"/>
      <c r="BU90" s="456"/>
      <c r="BV90" s="456"/>
      <c r="BW90" s="456"/>
      <c r="BX90" s="456"/>
      <c r="BY90" s="456"/>
      <c r="BZ90" s="456"/>
      <c r="CA90" s="456"/>
      <c r="CB90" s="456"/>
      <c r="CC90" s="456"/>
      <c r="CD90" s="456"/>
      <c r="CE90" s="456"/>
      <c r="CF90" s="456"/>
      <c r="CG90" s="456"/>
      <c r="CH90" s="456"/>
      <c r="CI90" s="456"/>
      <c r="CJ90" s="456"/>
      <c r="CK90" s="456"/>
      <c r="CL90" s="456"/>
      <c r="CM90" s="456"/>
      <c r="CN90" s="456"/>
      <c r="CO90" s="456"/>
      <c r="CP90" s="456"/>
      <c r="CQ90" s="456"/>
      <c r="CR90" s="456"/>
      <c r="CS90" s="456"/>
      <c r="CT90" s="456"/>
      <c r="CU90" s="456"/>
      <c r="CV90" s="456"/>
      <c r="CW90" s="457"/>
      <c r="CX90" s="449"/>
      <c r="CY90" s="450"/>
      <c r="CZ90" s="450"/>
      <c r="DA90" s="450"/>
      <c r="DB90" s="450"/>
      <c r="DC90" s="450"/>
      <c r="DD90" s="450"/>
      <c r="DE90" s="450"/>
      <c r="DF90" s="450"/>
      <c r="DG90" s="450"/>
      <c r="DH90" s="450"/>
      <c r="DI90" s="451"/>
      <c r="DJ90" s="243"/>
      <c r="DK90" s="243"/>
      <c r="DL90" s="107"/>
    </row>
    <row r="91" spans="1:120" s="99" customFormat="1" ht="14.25" customHeight="1" thickBot="1">
      <c r="A91" s="98"/>
      <c r="B91" s="441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3"/>
      <c r="N91" s="66"/>
      <c r="O91" s="536" t="s">
        <v>253</v>
      </c>
      <c r="P91" s="536"/>
      <c r="Q91" s="536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  <c r="AH91" s="536"/>
      <c r="AI91" s="536"/>
      <c r="AJ91" s="536"/>
      <c r="AK91" s="536"/>
      <c r="AL91" s="536"/>
      <c r="AM91" s="536"/>
      <c r="AN91" s="536"/>
      <c r="AO91" s="536"/>
      <c r="AP91" s="536"/>
      <c r="AQ91" s="536"/>
      <c r="AR91" s="536"/>
      <c r="AS91" s="536"/>
      <c r="AT91" s="536"/>
      <c r="AU91" s="536"/>
      <c r="AV91" s="536"/>
      <c r="AW91" s="536"/>
      <c r="AX91" s="536"/>
      <c r="AY91" s="536"/>
      <c r="AZ91" s="536"/>
      <c r="BA91" s="536"/>
      <c r="BB91" s="536"/>
      <c r="BC91" s="536"/>
      <c r="BD91" s="536"/>
      <c r="BE91" s="536"/>
      <c r="BF91" s="536"/>
      <c r="BG91" s="536"/>
      <c r="BH91" s="536"/>
      <c r="BI91" s="536"/>
      <c r="BJ91" s="536"/>
      <c r="BK91" s="536"/>
      <c r="BL91" s="536"/>
      <c r="BM91" s="536"/>
      <c r="BN91" s="536"/>
      <c r="BO91" s="536"/>
      <c r="BP91" s="536"/>
      <c r="BQ91" s="536"/>
      <c r="BR91" s="536"/>
      <c r="BS91" s="536"/>
      <c r="BT91" s="536"/>
      <c r="BU91" s="536"/>
      <c r="BV91" s="536"/>
      <c r="BW91" s="536"/>
      <c r="BX91" s="536"/>
      <c r="BY91" s="536"/>
      <c r="BZ91" s="536"/>
      <c r="CA91" s="536"/>
      <c r="CB91" s="536"/>
      <c r="CC91" s="536"/>
      <c r="CD91" s="536"/>
      <c r="CE91" s="536"/>
      <c r="CF91" s="536"/>
      <c r="CG91" s="536"/>
      <c r="CH91" s="536"/>
      <c r="CI91" s="536"/>
      <c r="CJ91" s="536"/>
      <c r="CK91" s="536"/>
      <c r="CL91" s="536"/>
      <c r="CM91" s="536"/>
      <c r="CN91" s="536"/>
      <c r="CO91" s="536"/>
      <c r="CP91" s="536"/>
      <c r="CQ91" s="536"/>
      <c r="CR91" s="536"/>
      <c r="CS91" s="536"/>
      <c r="CT91" s="536"/>
      <c r="CU91" s="536"/>
      <c r="CV91" s="536"/>
      <c r="CW91" s="537"/>
      <c r="CX91" s="441" t="s">
        <v>35</v>
      </c>
      <c r="CY91" s="442"/>
      <c r="CZ91" s="442"/>
      <c r="DA91" s="442"/>
      <c r="DB91" s="442"/>
      <c r="DC91" s="442"/>
      <c r="DD91" s="442"/>
      <c r="DE91" s="442"/>
      <c r="DF91" s="442"/>
      <c r="DG91" s="442"/>
      <c r="DH91" s="442"/>
      <c r="DI91" s="443"/>
      <c r="DJ91" s="261">
        <v>401025</v>
      </c>
      <c r="DK91" s="261">
        <v>410405</v>
      </c>
      <c r="DL91" s="51">
        <v>669101</v>
      </c>
    </row>
    <row r="92" spans="1:120" ht="13.5" thickBot="1">
      <c r="A92" s="27" t="s">
        <v>139</v>
      </c>
      <c r="B92" s="495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8"/>
      <c r="N92" s="60"/>
      <c r="O92" s="538" t="s">
        <v>254</v>
      </c>
      <c r="P92" s="538"/>
      <c r="Q92" s="538"/>
      <c r="R92" s="538"/>
      <c r="S92" s="538"/>
      <c r="T92" s="538"/>
      <c r="U92" s="538"/>
      <c r="V92" s="538"/>
      <c r="W92" s="538"/>
      <c r="X92" s="538"/>
      <c r="Y92" s="538"/>
      <c r="Z92" s="538"/>
      <c r="AA92" s="538"/>
      <c r="AB92" s="538"/>
      <c r="AC92" s="538"/>
      <c r="AD92" s="538"/>
      <c r="AE92" s="538"/>
      <c r="AF92" s="538"/>
      <c r="AG92" s="538"/>
      <c r="AH92" s="538"/>
      <c r="AI92" s="538"/>
      <c r="AJ92" s="538"/>
      <c r="AK92" s="538"/>
      <c r="AL92" s="538"/>
      <c r="AM92" s="538"/>
      <c r="AN92" s="538"/>
      <c r="AO92" s="538"/>
      <c r="AP92" s="538"/>
      <c r="AQ92" s="538"/>
      <c r="AR92" s="538"/>
      <c r="AS92" s="538"/>
      <c r="AT92" s="538"/>
      <c r="AU92" s="538"/>
      <c r="AV92" s="538"/>
      <c r="AW92" s="538"/>
      <c r="AX92" s="538"/>
      <c r="AY92" s="538"/>
      <c r="AZ92" s="538"/>
      <c r="BA92" s="538"/>
      <c r="BB92" s="538"/>
      <c r="BC92" s="538"/>
      <c r="BD92" s="538"/>
      <c r="BE92" s="538"/>
      <c r="BF92" s="538"/>
      <c r="BG92" s="538"/>
      <c r="BH92" s="538"/>
      <c r="BI92" s="538"/>
      <c r="BJ92" s="538"/>
      <c r="BK92" s="538"/>
      <c r="BL92" s="538"/>
      <c r="BM92" s="538"/>
      <c r="BN92" s="538"/>
      <c r="BO92" s="538"/>
      <c r="BP92" s="538"/>
      <c r="BQ92" s="538"/>
      <c r="BR92" s="538"/>
      <c r="BS92" s="538"/>
      <c r="BT92" s="538"/>
      <c r="BU92" s="538"/>
      <c r="BV92" s="538"/>
      <c r="BW92" s="538"/>
      <c r="BX92" s="538"/>
      <c r="BY92" s="538"/>
      <c r="BZ92" s="538"/>
      <c r="CA92" s="538"/>
      <c r="CB92" s="538"/>
      <c r="CC92" s="538"/>
      <c r="CD92" s="538"/>
      <c r="CE92" s="538"/>
      <c r="CF92" s="538"/>
      <c r="CG92" s="538"/>
      <c r="CH92" s="538"/>
      <c r="CI92" s="538"/>
      <c r="CJ92" s="538"/>
      <c r="CK92" s="538"/>
      <c r="CL92" s="538"/>
      <c r="CM92" s="538"/>
      <c r="CN92" s="538"/>
      <c r="CO92" s="538"/>
      <c r="CP92" s="538"/>
      <c r="CQ92" s="538"/>
      <c r="CR92" s="538"/>
      <c r="CS92" s="538"/>
      <c r="CT92" s="538"/>
      <c r="CU92" s="538"/>
      <c r="CV92" s="538"/>
      <c r="CW92" s="539"/>
      <c r="CX92" s="436" t="s">
        <v>90</v>
      </c>
      <c r="CY92" s="437"/>
      <c r="CZ92" s="437"/>
      <c r="DA92" s="437"/>
      <c r="DB92" s="437"/>
      <c r="DC92" s="437"/>
      <c r="DD92" s="437"/>
      <c r="DE92" s="437"/>
      <c r="DF92" s="437"/>
      <c r="DG92" s="437"/>
      <c r="DH92" s="437"/>
      <c r="DI92" s="438"/>
      <c r="DJ92" s="262">
        <f>DJ56+DJ63+DJ65+DJ81+DJ85+DJ91</f>
        <v>19076909</v>
      </c>
      <c r="DK92" s="262">
        <f>DK56+DK63+DK65+DK81+DK85+DK91</f>
        <v>16458501</v>
      </c>
      <c r="DL92" s="263">
        <f>DL56+DL63+DL65+DL81+DL85+DL91</f>
        <v>16419366</v>
      </c>
    </row>
    <row r="93" spans="1:120" s="49" customFormat="1" ht="13.5" thickBot="1">
      <c r="A93" s="29"/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23"/>
      <c r="O93" s="459" t="s">
        <v>255</v>
      </c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459"/>
      <c r="AK93" s="459"/>
      <c r="AL93" s="459"/>
      <c r="AM93" s="459"/>
      <c r="AN93" s="459"/>
      <c r="AO93" s="459"/>
      <c r="AP93" s="459"/>
      <c r="AQ93" s="459"/>
      <c r="AR93" s="459"/>
      <c r="AS93" s="459"/>
      <c r="AT93" s="459"/>
      <c r="AU93" s="459"/>
      <c r="AV93" s="459"/>
      <c r="AW93" s="459"/>
      <c r="AX93" s="459"/>
      <c r="AY93" s="459"/>
      <c r="AZ93" s="459"/>
      <c r="BA93" s="459"/>
      <c r="BB93" s="459"/>
      <c r="BC93" s="459"/>
      <c r="BD93" s="459"/>
      <c r="BE93" s="4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  <c r="BP93" s="459"/>
      <c r="BQ93" s="459"/>
      <c r="BR93" s="459"/>
      <c r="BS93" s="459"/>
      <c r="BT93" s="459"/>
      <c r="BU93" s="459"/>
      <c r="BV93" s="459"/>
      <c r="BW93" s="459"/>
      <c r="BX93" s="459"/>
      <c r="BY93" s="459"/>
      <c r="BZ93" s="459"/>
      <c r="CA93" s="459"/>
      <c r="CB93" s="459"/>
      <c r="CC93" s="459"/>
      <c r="CD93" s="459"/>
      <c r="CE93" s="459"/>
      <c r="CF93" s="459"/>
      <c r="CG93" s="459"/>
      <c r="CH93" s="459"/>
      <c r="CI93" s="459"/>
      <c r="CJ93" s="459"/>
      <c r="CK93" s="459"/>
      <c r="CL93" s="459"/>
      <c r="CM93" s="459"/>
      <c r="CN93" s="459"/>
      <c r="CO93" s="459"/>
      <c r="CP93" s="459"/>
      <c r="CQ93" s="459"/>
      <c r="CR93" s="459"/>
      <c r="CS93" s="459"/>
      <c r="CT93" s="459"/>
      <c r="CU93" s="459"/>
      <c r="CV93" s="459"/>
      <c r="CW93" s="460"/>
      <c r="CX93" s="440" t="s">
        <v>89</v>
      </c>
      <c r="CY93" s="437"/>
      <c r="CZ93" s="437"/>
      <c r="DA93" s="437"/>
      <c r="DB93" s="437"/>
      <c r="DC93" s="437"/>
      <c r="DD93" s="437"/>
      <c r="DE93" s="437"/>
      <c r="DF93" s="437"/>
      <c r="DG93" s="437"/>
      <c r="DH93" s="437"/>
      <c r="DI93" s="438"/>
      <c r="DJ93" s="262">
        <f>DJ54+DJ92</f>
        <v>108419660</v>
      </c>
      <c r="DK93" s="264">
        <f>DK54+DK92</f>
        <v>104988088</v>
      </c>
      <c r="DL93" s="263">
        <f>DL54+DL92</f>
        <v>99113377</v>
      </c>
    </row>
    <row r="94" spans="1:120" s="49" customFormat="1" ht="6" customHeight="1" thickBot="1">
      <c r="A94" s="29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265"/>
      <c r="DK94" s="265"/>
      <c r="DL94" s="265"/>
      <c r="DM94" s="106"/>
      <c r="DN94" s="106"/>
      <c r="DO94" s="106"/>
      <c r="DP94" s="106"/>
    </row>
    <row r="95" spans="1:120" ht="20.100000000000001" customHeight="1">
      <c r="B95" s="506" t="s">
        <v>195</v>
      </c>
      <c r="C95" s="515"/>
      <c r="D95" s="515"/>
      <c r="E95" s="515"/>
      <c r="F95" s="515"/>
      <c r="G95" s="515"/>
      <c r="H95" s="515"/>
      <c r="I95" s="515"/>
      <c r="J95" s="515"/>
      <c r="K95" s="515"/>
      <c r="L95" s="515"/>
      <c r="M95" s="516"/>
      <c r="N95" s="523" t="s">
        <v>196</v>
      </c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4"/>
      <c r="AE95" s="524"/>
      <c r="AF95" s="524"/>
      <c r="AG95" s="524"/>
      <c r="AH95" s="524"/>
      <c r="AI95" s="524"/>
      <c r="AJ95" s="524"/>
      <c r="AK95" s="524"/>
      <c r="AL95" s="524"/>
      <c r="AM95" s="524"/>
      <c r="AN95" s="524"/>
      <c r="AO95" s="524"/>
      <c r="AP95" s="524"/>
      <c r="AQ95" s="524"/>
      <c r="AR95" s="524"/>
      <c r="AS95" s="524"/>
      <c r="AT95" s="524"/>
      <c r="AU95" s="524"/>
      <c r="AV95" s="524"/>
      <c r="AW95" s="524"/>
      <c r="AX95" s="524"/>
      <c r="AY95" s="524"/>
      <c r="AZ95" s="524"/>
      <c r="BA95" s="524"/>
      <c r="BB95" s="524"/>
      <c r="BC95" s="524"/>
      <c r="BD95" s="524"/>
      <c r="BE95" s="524"/>
      <c r="BF95" s="524"/>
      <c r="BG95" s="524"/>
      <c r="BH95" s="524"/>
      <c r="BI95" s="524"/>
      <c r="BJ95" s="524"/>
      <c r="BK95" s="524"/>
      <c r="BL95" s="524"/>
      <c r="BM95" s="524"/>
      <c r="BN95" s="524"/>
      <c r="BO95" s="524"/>
      <c r="BP95" s="524"/>
      <c r="BQ95" s="524"/>
      <c r="BR95" s="524"/>
      <c r="BS95" s="524"/>
      <c r="BT95" s="524"/>
      <c r="BU95" s="524"/>
      <c r="BV95" s="524"/>
      <c r="BW95" s="524"/>
      <c r="BX95" s="524"/>
      <c r="BY95" s="524"/>
      <c r="BZ95" s="524"/>
      <c r="CA95" s="524"/>
      <c r="CB95" s="524"/>
      <c r="CC95" s="524"/>
      <c r="CD95" s="524"/>
      <c r="CE95" s="524"/>
      <c r="CF95" s="524"/>
      <c r="CG95" s="524"/>
      <c r="CH95" s="524"/>
      <c r="CI95" s="524"/>
      <c r="CJ95" s="524"/>
      <c r="CK95" s="524"/>
      <c r="CL95" s="524"/>
      <c r="CM95" s="524"/>
      <c r="CN95" s="524"/>
      <c r="CO95" s="524"/>
      <c r="CP95" s="524"/>
      <c r="CQ95" s="524"/>
      <c r="CR95" s="524"/>
      <c r="CS95" s="524"/>
      <c r="CT95" s="524"/>
      <c r="CU95" s="524"/>
      <c r="CV95" s="524"/>
      <c r="CW95" s="525"/>
      <c r="CX95" s="506" t="s">
        <v>198</v>
      </c>
      <c r="CY95" s="477"/>
      <c r="CZ95" s="477"/>
      <c r="DA95" s="477"/>
      <c r="DB95" s="477"/>
      <c r="DC95" s="477"/>
      <c r="DD95" s="477"/>
      <c r="DE95" s="477"/>
      <c r="DF95" s="477"/>
      <c r="DG95" s="477"/>
      <c r="DH95" s="477"/>
      <c r="DI95" s="478"/>
      <c r="DJ95" s="266" t="s">
        <v>199</v>
      </c>
      <c r="DK95" s="266" t="s">
        <v>200</v>
      </c>
      <c r="DL95" s="266" t="s">
        <v>200</v>
      </c>
    </row>
    <row r="96" spans="1:120">
      <c r="B96" s="517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9"/>
      <c r="N96" s="526"/>
      <c r="O96" s="527"/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  <c r="AA96" s="527"/>
      <c r="AB96" s="527"/>
      <c r="AC96" s="527"/>
      <c r="AD96" s="527"/>
      <c r="AE96" s="527"/>
      <c r="AF96" s="527"/>
      <c r="AG96" s="527"/>
      <c r="AH96" s="527"/>
      <c r="AI96" s="527"/>
      <c r="AJ96" s="527"/>
      <c r="AK96" s="527"/>
      <c r="AL96" s="527"/>
      <c r="AM96" s="527"/>
      <c r="AN96" s="527"/>
      <c r="AO96" s="527"/>
      <c r="AP96" s="527"/>
      <c r="AQ96" s="527"/>
      <c r="AR96" s="527"/>
      <c r="AS96" s="527"/>
      <c r="AT96" s="527"/>
      <c r="AU96" s="527"/>
      <c r="AV96" s="527"/>
      <c r="AW96" s="527"/>
      <c r="AX96" s="527"/>
      <c r="AY96" s="527"/>
      <c r="AZ96" s="527"/>
      <c r="BA96" s="527"/>
      <c r="BB96" s="527"/>
      <c r="BC96" s="527"/>
      <c r="BD96" s="527"/>
      <c r="BE96" s="527"/>
      <c r="BF96" s="527"/>
      <c r="BG96" s="527"/>
      <c r="BH96" s="527"/>
      <c r="BI96" s="527"/>
      <c r="BJ96" s="527"/>
      <c r="BK96" s="527"/>
      <c r="BL96" s="527"/>
      <c r="BM96" s="527"/>
      <c r="BN96" s="527"/>
      <c r="BO96" s="527"/>
      <c r="BP96" s="527"/>
      <c r="BQ96" s="527"/>
      <c r="BR96" s="527"/>
      <c r="BS96" s="527"/>
      <c r="BT96" s="527"/>
      <c r="BU96" s="527"/>
      <c r="BV96" s="527"/>
      <c r="BW96" s="527"/>
      <c r="BX96" s="527"/>
      <c r="BY96" s="527"/>
      <c r="BZ96" s="527"/>
      <c r="CA96" s="527"/>
      <c r="CB96" s="527"/>
      <c r="CC96" s="527"/>
      <c r="CD96" s="527"/>
      <c r="CE96" s="527"/>
      <c r="CF96" s="527"/>
      <c r="CG96" s="527"/>
      <c r="CH96" s="527"/>
      <c r="CI96" s="527"/>
      <c r="CJ96" s="527"/>
      <c r="CK96" s="527"/>
      <c r="CL96" s="527"/>
      <c r="CM96" s="527"/>
      <c r="CN96" s="527"/>
      <c r="CO96" s="527"/>
      <c r="CP96" s="527"/>
      <c r="CQ96" s="527"/>
      <c r="CR96" s="527"/>
      <c r="CS96" s="527"/>
      <c r="CT96" s="527"/>
      <c r="CU96" s="527"/>
      <c r="CV96" s="527"/>
      <c r="CW96" s="528"/>
      <c r="CX96" s="507"/>
      <c r="CY96" s="503"/>
      <c r="CZ96" s="503"/>
      <c r="DA96" s="503"/>
      <c r="DB96" s="503"/>
      <c r="DC96" s="503"/>
      <c r="DD96" s="503"/>
      <c r="DE96" s="503"/>
      <c r="DF96" s="503"/>
      <c r="DG96" s="503"/>
      <c r="DH96" s="503"/>
      <c r="DI96" s="504"/>
      <c r="DJ96" s="267">
        <v>2014</v>
      </c>
      <c r="DK96" s="267">
        <v>2013</v>
      </c>
      <c r="DL96" s="268">
        <v>2012</v>
      </c>
    </row>
    <row r="97" spans="1:116" ht="13.5" thickBot="1">
      <c r="B97" s="520"/>
      <c r="C97" s="521"/>
      <c r="D97" s="521"/>
      <c r="E97" s="521"/>
      <c r="F97" s="521"/>
      <c r="G97" s="521"/>
      <c r="H97" s="521"/>
      <c r="I97" s="521"/>
      <c r="J97" s="521"/>
      <c r="K97" s="521"/>
      <c r="L97" s="521"/>
      <c r="M97" s="522"/>
      <c r="N97" s="529"/>
      <c r="O97" s="530"/>
      <c r="P97" s="530"/>
      <c r="Q97" s="530"/>
      <c r="R97" s="530"/>
      <c r="S97" s="530"/>
      <c r="T97" s="530"/>
      <c r="U97" s="530"/>
      <c r="V97" s="530"/>
      <c r="W97" s="530"/>
      <c r="X97" s="530"/>
      <c r="Y97" s="530"/>
      <c r="Z97" s="530"/>
      <c r="AA97" s="530"/>
      <c r="AB97" s="530"/>
      <c r="AC97" s="530"/>
      <c r="AD97" s="530"/>
      <c r="AE97" s="530"/>
      <c r="AF97" s="530"/>
      <c r="AG97" s="530"/>
      <c r="AH97" s="530"/>
      <c r="AI97" s="530"/>
      <c r="AJ97" s="530"/>
      <c r="AK97" s="530"/>
      <c r="AL97" s="530"/>
      <c r="AM97" s="530"/>
      <c r="AN97" s="530"/>
      <c r="AO97" s="530"/>
      <c r="AP97" s="530"/>
      <c r="AQ97" s="530"/>
      <c r="AR97" s="530"/>
      <c r="AS97" s="530"/>
      <c r="AT97" s="530"/>
      <c r="AU97" s="530"/>
      <c r="AV97" s="530"/>
      <c r="AW97" s="530"/>
      <c r="AX97" s="530"/>
      <c r="AY97" s="530"/>
      <c r="AZ97" s="530"/>
      <c r="BA97" s="530"/>
      <c r="BB97" s="530"/>
      <c r="BC97" s="530"/>
      <c r="BD97" s="530"/>
      <c r="BE97" s="530"/>
      <c r="BF97" s="530"/>
      <c r="BG97" s="530"/>
      <c r="BH97" s="530"/>
      <c r="BI97" s="530"/>
      <c r="BJ97" s="530"/>
      <c r="BK97" s="530"/>
      <c r="BL97" s="530"/>
      <c r="BM97" s="530"/>
      <c r="BN97" s="530"/>
      <c r="BO97" s="530"/>
      <c r="BP97" s="530"/>
      <c r="BQ97" s="530"/>
      <c r="BR97" s="530"/>
      <c r="BS97" s="530"/>
      <c r="BT97" s="530"/>
      <c r="BU97" s="530"/>
      <c r="BV97" s="530"/>
      <c r="BW97" s="530"/>
      <c r="BX97" s="530"/>
      <c r="BY97" s="530"/>
      <c r="BZ97" s="530"/>
      <c r="CA97" s="530"/>
      <c r="CB97" s="530"/>
      <c r="CC97" s="530"/>
      <c r="CD97" s="530"/>
      <c r="CE97" s="530"/>
      <c r="CF97" s="530"/>
      <c r="CG97" s="530"/>
      <c r="CH97" s="530"/>
      <c r="CI97" s="530"/>
      <c r="CJ97" s="530"/>
      <c r="CK97" s="530"/>
      <c r="CL97" s="530"/>
      <c r="CM97" s="530"/>
      <c r="CN97" s="530"/>
      <c r="CO97" s="530"/>
      <c r="CP97" s="530"/>
      <c r="CQ97" s="530"/>
      <c r="CR97" s="530"/>
      <c r="CS97" s="530"/>
      <c r="CT97" s="530"/>
      <c r="CU97" s="530"/>
      <c r="CV97" s="530"/>
      <c r="CW97" s="531"/>
      <c r="CX97" s="508"/>
      <c r="CY97" s="509"/>
      <c r="CZ97" s="509"/>
      <c r="DA97" s="509"/>
      <c r="DB97" s="509"/>
      <c r="DC97" s="509"/>
      <c r="DD97" s="509"/>
      <c r="DE97" s="509"/>
      <c r="DF97" s="509"/>
      <c r="DG97" s="509"/>
      <c r="DH97" s="509"/>
      <c r="DI97" s="510"/>
      <c r="DJ97" s="269" t="s">
        <v>4</v>
      </c>
      <c r="DK97" s="269" t="s">
        <v>5</v>
      </c>
      <c r="DL97" s="270" t="s">
        <v>6</v>
      </c>
    </row>
    <row r="98" spans="1:116" ht="15" customHeight="1">
      <c r="B98" s="511"/>
      <c r="C98" s="477"/>
      <c r="D98" s="477"/>
      <c r="E98" s="477"/>
      <c r="F98" s="477"/>
      <c r="G98" s="477"/>
      <c r="H98" s="477"/>
      <c r="I98" s="477"/>
      <c r="J98" s="477"/>
      <c r="K98" s="477"/>
      <c r="L98" s="477"/>
      <c r="M98" s="478"/>
      <c r="N98" s="512" t="s">
        <v>257</v>
      </c>
      <c r="O98" s="513"/>
      <c r="P98" s="513"/>
      <c r="Q98" s="513"/>
      <c r="R98" s="513"/>
      <c r="S98" s="513"/>
      <c r="T98" s="513"/>
      <c r="U98" s="513"/>
      <c r="V98" s="513"/>
      <c r="W98" s="513"/>
      <c r="X98" s="513"/>
      <c r="Y98" s="513"/>
      <c r="Z98" s="513"/>
      <c r="AA98" s="513"/>
      <c r="AB98" s="513"/>
      <c r="AC98" s="513"/>
      <c r="AD98" s="513"/>
      <c r="AE98" s="513"/>
      <c r="AF98" s="513"/>
      <c r="AG98" s="513"/>
      <c r="AH98" s="513"/>
      <c r="AI98" s="513"/>
      <c r="AJ98" s="513"/>
      <c r="AK98" s="513"/>
      <c r="AL98" s="513"/>
      <c r="AM98" s="513"/>
      <c r="AN98" s="513"/>
      <c r="AO98" s="513"/>
      <c r="AP98" s="513"/>
      <c r="AQ98" s="513"/>
      <c r="AR98" s="513"/>
      <c r="AS98" s="513"/>
      <c r="AT98" s="513"/>
      <c r="AU98" s="513"/>
      <c r="AV98" s="513"/>
      <c r="AW98" s="513"/>
      <c r="AX98" s="513"/>
      <c r="AY98" s="513"/>
      <c r="AZ98" s="513"/>
      <c r="BA98" s="513"/>
      <c r="BB98" s="513"/>
      <c r="BC98" s="513"/>
      <c r="BD98" s="513"/>
      <c r="BE98" s="513"/>
      <c r="BF98" s="513"/>
      <c r="BG98" s="513"/>
      <c r="BH98" s="513"/>
      <c r="BI98" s="513"/>
      <c r="BJ98" s="513"/>
      <c r="BK98" s="513"/>
      <c r="BL98" s="513"/>
      <c r="BM98" s="513"/>
      <c r="BN98" s="513"/>
      <c r="BO98" s="513"/>
      <c r="BP98" s="513"/>
      <c r="BQ98" s="513"/>
      <c r="BR98" s="513"/>
      <c r="BS98" s="513"/>
      <c r="BT98" s="513"/>
      <c r="BU98" s="513"/>
      <c r="BV98" s="513"/>
      <c r="BW98" s="513"/>
      <c r="BX98" s="513"/>
      <c r="BY98" s="513"/>
      <c r="BZ98" s="513"/>
      <c r="CA98" s="513"/>
      <c r="CB98" s="513"/>
      <c r="CC98" s="513"/>
      <c r="CD98" s="513"/>
      <c r="CE98" s="513"/>
      <c r="CF98" s="513"/>
      <c r="CG98" s="513"/>
      <c r="CH98" s="513"/>
      <c r="CI98" s="513"/>
      <c r="CJ98" s="513"/>
      <c r="CK98" s="513"/>
      <c r="CL98" s="513"/>
      <c r="CM98" s="513"/>
      <c r="CN98" s="513"/>
      <c r="CO98" s="513"/>
      <c r="CP98" s="513"/>
      <c r="CQ98" s="513"/>
      <c r="CR98" s="513"/>
      <c r="CS98" s="513"/>
      <c r="CT98" s="513"/>
      <c r="CU98" s="513"/>
      <c r="CV98" s="513"/>
      <c r="CW98" s="514"/>
      <c r="CX98" s="491" t="s">
        <v>88</v>
      </c>
      <c r="CY98" s="477"/>
      <c r="CZ98" s="477"/>
      <c r="DA98" s="477"/>
      <c r="DB98" s="477"/>
      <c r="DC98" s="477"/>
      <c r="DD98" s="477"/>
      <c r="DE98" s="477"/>
      <c r="DF98" s="477"/>
      <c r="DG98" s="477"/>
      <c r="DH98" s="477"/>
      <c r="DI98" s="478"/>
      <c r="DJ98" s="101"/>
      <c r="DK98" s="108"/>
      <c r="DL98" s="101"/>
    </row>
    <row r="99" spans="1:116" ht="14.25" customHeight="1">
      <c r="A99" s="27" t="s">
        <v>138</v>
      </c>
      <c r="B99" s="502"/>
      <c r="C99" s="503"/>
      <c r="D99" s="503"/>
      <c r="E99" s="503"/>
      <c r="F99" s="503"/>
      <c r="G99" s="503"/>
      <c r="H99" s="503"/>
      <c r="I99" s="503"/>
      <c r="J99" s="503"/>
      <c r="K99" s="503"/>
      <c r="L99" s="503"/>
      <c r="M99" s="504"/>
      <c r="N99" s="505" t="s">
        <v>258</v>
      </c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479"/>
      <c r="AN99" s="479"/>
      <c r="AO99" s="479"/>
      <c r="AP99" s="479"/>
      <c r="AQ99" s="479"/>
      <c r="AR99" s="479"/>
      <c r="AS99" s="479"/>
      <c r="AT99" s="479"/>
      <c r="AU99" s="479"/>
      <c r="AV99" s="479"/>
      <c r="AW99" s="479"/>
      <c r="AX99" s="479"/>
      <c r="AY99" s="479"/>
      <c r="AZ99" s="479"/>
      <c r="BA99" s="479"/>
      <c r="BB99" s="479"/>
      <c r="BC99" s="479"/>
      <c r="BD99" s="479"/>
      <c r="BE99" s="479"/>
      <c r="BF99" s="479"/>
      <c r="BG99" s="479"/>
      <c r="BH99" s="479"/>
      <c r="BI99" s="479"/>
      <c r="BJ99" s="479"/>
      <c r="BK99" s="479"/>
      <c r="BL99" s="479"/>
      <c r="BM99" s="479"/>
      <c r="BN99" s="479"/>
      <c r="BO99" s="479"/>
      <c r="BP99" s="479"/>
      <c r="BQ99" s="479"/>
      <c r="BR99" s="479"/>
      <c r="BS99" s="479"/>
      <c r="BT99" s="479"/>
      <c r="BU99" s="479"/>
      <c r="BV99" s="479"/>
      <c r="BW99" s="479"/>
      <c r="BX99" s="479"/>
      <c r="BY99" s="479"/>
      <c r="BZ99" s="479"/>
      <c r="CA99" s="479"/>
      <c r="CB99" s="479"/>
      <c r="CC99" s="479"/>
      <c r="CD99" s="479"/>
      <c r="CE99" s="479"/>
      <c r="CF99" s="479"/>
      <c r="CG99" s="479"/>
      <c r="CH99" s="479"/>
      <c r="CI99" s="479"/>
      <c r="CJ99" s="479"/>
      <c r="CK99" s="479"/>
      <c r="CL99" s="479"/>
      <c r="CM99" s="479"/>
      <c r="CN99" s="479"/>
      <c r="CO99" s="479"/>
      <c r="CP99" s="479"/>
      <c r="CQ99" s="479"/>
      <c r="CR99" s="479"/>
      <c r="CS99" s="479"/>
      <c r="CT99" s="479"/>
      <c r="CU99" s="479"/>
      <c r="CV99" s="479"/>
      <c r="CW99" s="480"/>
      <c r="CX99" s="507"/>
      <c r="CY99" s="503"/>
      <c r="CZ99" s="503"/>
      <c r="DA99" s="503"/>
      <c r="DB99" s="503"/>
      <c r="DC99" s="503"/>
      <c r="DD99" s="503"/>
      <c r="DE99" s="503"/>
      <c r="DF99" s="503"/>
      <c r="DG99" s="503"/>
      <c r="DH99" s="503"/>
      <c r="DI99" s="504"/>
      <c r="DJ99" s="271"/>
      <c r="DK99" s="272"/>
      <c r="DL99" s="271"/>
    </row>
    <row r="100" spans="1:116" ht="12.75" customHeight="1">
      <c r="B100" s="532" t="s">
        <v>83</v>
      </c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4"/>
      <c r="N100" s="533" t="s">
        <v>259</v>
      </c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534"/>
      <c r="AV100" s="534"/>
      <c r="AW100" s="534"/>
      <c r="AX100" s="534"/>
      <c r="AY100" s="534"/>
      <c r="AZ100" s="534"/>
      <c r="BA100" s="534"/>
      <c r="BB100" s="534"/>
      <c r="BC100" s="534"/>
      <c r="BD100" s="534"/>
      <c r="BE100" s="534"/>
      <c r="BF100" s="534"/>
      <c r="BG100" s="534"/>
      <c r="BH100" s="534"/>
      <c r="BI100" s="534"/>
      <c r="BJ100" s="534"/>
      <c r="BK100" s="534"/>
      <c r="BL100" s="534"/>
      <c r="BM100" s="534"/>
      <c r="BN100" s="534"/>
      <c r="BO100" s="534"/>
      <c r="BP100" s="534"/>
      <c r="BQ100" s="534"/>
      <c r="BR100" s="534"/>
      <c r="BS100" s="534"/>
      <c r="BT100" s="534"/>
      <c r="BU100" s="534"/>
      <c r="BV100" s="534"/>
      <c r="BW100" s="534"/>
      <c r="BX100" s="534"/>
      <c r="BY100" s="534"/>
      <c r="BZ100" s="534"/>
      <c r="CA100" s="534"/>
      <c r="CB100" s="534"/>
      <c r="CC100" s="534"/>
      <c r="CD100" s="534"/>
      <c r="CE100" s="534"/>
      <c r="CF100" s="534"/>
      <c r="CG100" s="534"/>
      <c r="CH100" s="534"/>
      <c r="CI100" s="534"/>
      <c r="CJ100" s="534"/>
      <c r="CK100" s="534"/>
      <c r="CL100" s="534"/>
      <c r="CM100" s="534"/>
      <c r="CN100" s="534"/>
      <c r="CO100" s="534"/>
      <c r="CP100" s="534"/>
      <c r="CQ100" s="534"/>
      <c r="CR100" s="534"/>
      <c r="CS100" s="534"/>
      <c r="CT100" s="534"/>
      <c r="CU100" s="534"/>
      <c r="CV100" s="534"/>
      <c r="CW100" s="535"/>
      <c r="CX100" s="481"/>
      <c r="CY100" s="473"/>
      <c r="CZ100" s="473"/>
      <c r="DA100" s="473"/>
      <c r="DB100" s="473"/>
      <c r="DC100" s="473"/>
      <c r="DD100" s="473"/>
      <c r="DE100" s="473"/>
      <c r="DF100" s="473"/>
      <c r="DG100" s="473"/>
      <c r="DH100" s="473"/>
      <c r="DI100" s="474"/>
      <c r="DJ100" s="273">
        <v>4221794</v>
      </c>
      <c r="DK100" s="274">
        <v>4221794</v>
      </c>
      <c r="DL100" s="275">
        <v>4221794</v>
      </c>
    </row>
    <row r="101" spans="1:116" s="97" customFormat="1" ht="15" customHeight="1">
      <c r="A101" s="27"/>
      <c r="B101" s="449" t="s">
        <v>83</v>
      </c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1"/>
      <c r="N101" s="34"/>
      <c r="O101" s="489" t="s">
        <v>260</v>
      </c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489"/>
      <c r="AX101" s="489"/>
      <c r="AY101" s="489"/>
      <c r="AZ101" s="489"/>
      <c r="BA101" s="489"/>
      <c r="BB101" s="489"/>
      <c r="BC101" s="489"/>
      <c r="BD101" s="489"/>
      <c r="BE101" s="489"/>
      <c r="BF101" s="489"/>
      <c r="BG101" s="489"/>
      <c r="BH101" s="489"/>
      <c r="BI101" s="489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9"/>
      <c r="BT101" s="489"/>
      <c r="BU101" s="489"/>
      <c r="BV101" s="489"/>
      <c r="BW101" s="489"/>
      <c r="BX101" s="489"/>
      <c r="BY101" s="489"/>
      <c r="BZ101" s="489"/>
      <c r="CA101" s="489"/>
      <c r="CB101" s="489"/>
      <c r="CC101" s="489"/>
      <c r="CD101" s="489"/>
      <c r="CE101" s="489"/>
      <c r="CF101" s="489"/>
      <c r="CG101" s="489"/>
      <c r="CH101" s="489"/>
      <c r="CI101" s="489"/>
      <c r="CJ101" s="489"/>
      <c r="CK101" s="489"/>
      <c r="CL101" s="489"/>
      <c r="CM101" s="489"/>
      <c r="CN101" s="489"/>
      <c r="CO101" s="489"/>
      <c r="CP101" s="489"/>
      <c r="CQ101" s="489"/>
      <c r="CR101" s="489"/>
      <c r="CS101" s="489"/>
      <c r="CT101" s="489"/>
      <c r="CU101" s="489"/>
      <c r="CV101" s="489"/>
      <c r="CW101" s="490"/>
      <c r="CX101" s="449" t="s">
        <v>87</v>
      </c>
      <c r="CY101" s="450"/>
      <c r="CZ101" s="450"/>
      <c r="DA101" s="450"/>
      <c r="DB101" s="450"/>
      <c r="DC101" s="450"/>
      <c r="DD101" s="450"/>
      <c r="DE101" s="450"/>
      <c r="DF101" s="450"/>
      <c r="DG101" s="450"/>
      <c r="DH101" s="450"/>
      <c r="DI101" s="451"/>
      <c r="DJ101" s="36"/>
      <c r="DK101" s="54"/>
      <c r="DL101" s="36"/>
    </row>
    <row r="102" spans="1:116" ht="12.75" customHeight="1">
      <c r="B102" s="449" t="s">
        <v>136</v>
      </c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1"/>
      <c r="N102" s="386"/>
      <c r="O102" s="489" t="s">
        <v>261</v>
      </c>
      <c r="P102" s="489"/>
      <c r="Q102" s="489"/>
      <c r="R102" s="489"/>
      <c r="S102" s="489"/>
      <c r="T102" s="489"/>
      <c r="U102" s="489"/>
      <c r="V102" s="489"/>
      <c r="W102" s="489"/>
      <c r="X102" s="489"/>
      <c r="Y102" s="489"/>
      <c r="Z102" s="489"/>
      <c r="AA102" s="489"/>
      <c r="AB102" s="489"/>
      <c r="AC102" s="489"/>
      <c r="AD102" s="489"/>
      <c r="AE102" s="489"/>
      <c r="AF102" s="489"/>
      <c r="AG102" s="489"/>
      <c r="AH102" s="489"/>
      <c r="AI102" s="489"/>
      <c r="AJ102" s="489"/>
      <c r="AK102" s="489"/>
      <c r="AL102" s="489"/>
      <c r="AM102" s="489"/>
      <c r="AN102" s="489"/>
      <c r="AO102" s="489"/>
      <c r="AP102" s="489"/>
      <c r="AQ102" s="489"/>
      <c r="AR102" s="489"/>
      <c r="AS102" s="489"/>
      <c r="AT102" s="489"/>
      <c r="AU102" s="489"/>
      <c r="AV102" s="489"/>
      <c r="AW102" s="489"/>
      <c r="AX102" s="489"/>
      <c r="AY102" s="489"/>
      <c r="AZ102" s="489"/>
      <c r="BA102" s="489"/>
      <c r="BB102" s="489"/>
      <c r="BC102" s="489"/>
      <c r="BD102" s="489"/>
      <c r="BE102" s="489"/>
      <c r="BF102" s="489"/>
      <c r="BG102" s="489"/>
      <c r="BH102" s="489"/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9"/>
      <c r="BT102" s="489"/>
      <c r="BU102" s="489"/>
      <c r="BV102" s="489"/>
      <c r="BW102" s="489"/>
      <c r="BX102" s="489"/>
      <c r="BY102" s="489"/>
      <c r="BZ102" s="489"/>
      <c r="CA102" s="489"/>
      <c r="CB102" s="489"/>
      <c r="CC102" s="489"/>
      <c r="CD102" s="489"/>
      <c r="CE102" s="489"/>
      <c r="CF102" s="489"/>
      <c r="CG102" s="489"/>
      <c r="CH102" s="489"/>
      <c r="CI102" s="489"/>
      <c r="CJ102" s="489"/>
      <c r="CK102" s="489"/>
      <c r="CL102" s="489"/>
      <c r="CM102" s="489"/>
      <c r="CN102" s="489"/>
      <c r="CO102" s="489"/>
      <c r="CP102" s="489"/>
      <c r="CQ102" s="489"/>
      <c r="CR102" s="489"/>
      <c r="CS102" s="489"/>
      <c r="CT102" s="489"/>
      <c r="CU102" s="489"/>
      <c r="CV102" s="489"/>
      <c r="CW102" s="490"/>
      <c r="CX102" s="449" t="s">
        <v>86</v>
      </c>
      <c r="CY102" s="450"/>
      <c r="CZ102" s="450"/>
      <c r="DA102" s="450"/>
      <c r="DB102" s="450"/>
      <c r="DC102" s="450"/>
      <c r="DD102" s="450"/>
      <c r="DE102" s="450"/>
      <c r="DF102" s="450"/>
      <c r="DG102" s="450"/>
      <c r="DH102" s="450"/>
      <c r="DI102" s="451"/>
      <c r="DJ102" s="36"/>
      <c r="DK102" s="54"/>
      <c r="DL102" s="36"/>
    </row>
    <row r="103" spans="1:116" ht="12.75" customHeight="1">
      <c r="B103" s="449" t="s">
        <v>83</v>
      </c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1"/>
      <c r="N103" s="386"/>
      <c r="O103" s="489" t="s">
        <v>262</v>
      </c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89"/>
      <c r="AL103" s="489"/>
      <c r="AM103" s="489"/>
      <c r="AN103" s="489"/>
      <c r="AO103" s="489"/>
      <c r="AP103" s="489"/>
      <c r="AQ103" s="489"/>
      <c r="AR103" s="489"/>
      <c r="AS103" s="489"/>
      <c r="AT103" s="489"/>
      <c r="AU103" s="489"/>
      <c r="AV103" s="489"/>
      <c r="AW103" s="489"/>
      <c r="AX103" s="489"/>
      <c r="AY103" s="489"/>
      <c r="AZ103" s="489"/>
      <c r="BA103" s="489"/>
      <c r="BB103" s="489"/>
      <c r="BC103" s="489"/>
      <c r="BD103" s="489"/>
      <c r="BE103" s="489"/>
      <c r="BF103" s="489"/>
      <c r="BG103" s="489"/>
      <c r="BH103" s="489"/>
      <c r="BI103" s="489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89"/>
      <c r="CA103" s="489"/>
      <c r="CB103" s="489"/>
      <c r="CC103" s="489"/>
      <c r="CD103" s="489"/>
      <c r="CE103" s="489"/>
      <c r="CF103" s="489"/>
      <c r="CG103" s="489"/>
      <c r="CH103" s="489"/>
      <c r="CI103" s="489"/>
      <c r="CJ103" s="489"/>
      <c r="CK103" s="489"/>
      <c r="CL103" s="489"/>
      <c r="CM103" s="489"/>
      <c r="CN103" s="489"/>
      <c r="CO103" s="489"/>
      <c r="CP103" s="489"/>
      <c r="CQ103" s="489"/>
      <c r="CR103" s="489"/>
      <c r="CS103" s="489"/>
      <c r="CT103" s="489"/>
      <c r="CU103" s="489"/>
      <c r="CV103" s="489"/>
      <c r="CW103" s="490"/>
      <c r="CX103" s="449" t="s">
        <v>85</v>
      </c>
      <c r="CY103" s="450"/>
      <c r="CZ103" s="450"/>
      <c r="DA103" s="450"/>
      <c r="DB103" s="450"/>
      <c r="DC103" s="450"/>
      <c r="DD103" s="450"/>
      <c r="DE103" s="450"/>
      <c r="DF103" s="450"/>
      <c r="DG103" s="450"/>
      <c r="DH103" s="450"/>
      <c r="DI103" s="451"/>
      <c r="DJ103" s="36">
        <v>33269936</v>
      </c>
      <c r="DK103" s="36">
        <v>33269936</v>
      </c>
      <c r="DL103" s="36">
        <v>33269936</v>
      </c>
    </row>
    <row r="104" spans="1:116" ht="12.75" customHeight="1">
      <c r="B104" s="449" t="s">
        <v>83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1"/>
      <c r="N104" s="386"/>
      <c r="O104" s="489" t="s">
        <v>263</v>
      </c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89"/>
      <c r="AI104" s="489"/>
      <c r="AJ104" s="489"/>
      <c r="AK104" s="489"/>
      <c r="AL104" s="489"/>
      <c r="AM104" s="489"/>
      <c r="AN104" s="489"/>
      <c r="AO104" s="489"/>
      <c r="AP104" s="489"/>
      <c r="AQ104" s="489"/>
      <c r="AR104" s="489"/>
      <c r="AS104" s="489"/>
      <c r="AT104" s="489"/>
      <c r="AU104" s="489"/>
      <c r="AV104" s="489"/>
      <c r="AW104" s="489"/>
      <c r="AX104" s="489"/>
      <c r="AY104" s="489"/>
      <c r="AZ104" s="489"/>
      <c r="BA104" s="489"/>
      <c r="BB104" s="489"/>
      <c r="BC104" s="489"/>
      <c r="BD104" s="489"/>
      <c r="BE104" s="489"/>
      <c r="BF104" s="489"/>
      <c r="BG104" s="489"/>
      <c r="BH104" s="489"/>
      <c r="BI104" s="489"/>
      <c r="BJ104" s="489"/>
      <c r="BK104" s="489"/>
      <c r="BL104" s="489"/>
      <c r="BM104" s="489"/>
      <c r="BN104" s="489"/>
      <c r="BO104" s="489"/>
      <c r="BP104" s="489"/>
      <c r="BQ104" s="489"/>
      <c r="BR104" s="489"/>
      <c r="BS104" s="489"/>
      <c r="BT104" s="489"/>
      <c r="BU104" s="489"/>
      <c r="BV104" s="489"/>
      <c r="BW104" s="489"/>
      <c r="BX104" s="489"/>
      <c r="BY104" s="489"/>
      <c r="BZ104" s="489"/>
      <c r="CA104" s="489"/>
      <c r="CB104" s="489"/>
      <c r="CC104" s="489"/>
      <c r="CD104" s="489"/>
      <c r="CE104" s="489"/>
      <c r="CF104" s="489"/>
      <c r="CG104" s="489"/>
      <c r="CH104" s="489"/>
      <c r="CI104" s="489"/>
      <c r="CJ104" s="489"/>
      <c r="CK104" s="489"/>
      <c r="CL104" s="489"/>
      <c r="CM104" s="489"/>
      <c r="CN104" s="489"/>
      <c r="CO104" s="489"/>
      <c r="CP104" s="489"/>
      <c r="CQ104" s="489"/>
      <c r="CR104" s="489"/>
      <c r="CS104" s="489"/>
      <c r="CT104" s="489"/>
      <c r="CU104" s="489"/>
      <c r="CV104" s="489"/>
      <c r="CW104" s="490"/>
      <c r="CX104" s="449" t="s">
        <v>84</v>
      </c>
      <c r="CY104" s="450"/>
      <c r="CZ104" s="450"/>
      <c r="DA104" s="450"/>
      <c r="DB104" s="450"/>
      <c r="DC104" s="450"/>
      <c r="DD104" s="450"/>
      <c r="DE104" s="450"/>
      <c r="DF104" s="450"/>
      <c r="DG104" s="450"/>
      <c r="DH104" s="450"/>
      <c r="DI104" s="451"/>
      <c r="DJ104" s="36">
        <v>211090</v>
      </c>
      <c r="DK104" s="36">
        <v>211090</v>
      </c>
      <c r="DL104" s="36">
        <v>211090</v>
      </c>
    </row>
    <row r="105" spans="1:116">
      <c r="B105" s="449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1"/>
      <c r="N105" s="392"/>
      <c r="O105" s="456"/>
      <c r="P105" s="456"/>
      <c r="Q105" s="456"/>
      <c r="R105" s="456"/>
      <c r="S105" s="456"/>
      <c r="T105" s="456"/>
      <c r="U105" s="456"/>
      <c r="V105" s="456"/>
      <c r="W105" s="456"/>
      <c r="X105" s="456"/>
      <c r="Y105" s="456"/>
      <c r="Z105" s="456"/>
      <c r="AA105" s="456"/>
      <c r="AB105" s="456"/>
      <c r="AC105" s="456"/>
      <c r="AD105" s="456"/>
      <c r="AE105" s="456"/>
      <c r="AF105" s="456"/>
      <c r="AG105" s="456"/>
      <c r="AH105" s="456"/>
      <c r="AI105" s="456"/>
      <c r="AJ105" s="456"/>
      <c r="AK105" s="456"/>
      <c r="AL105" s="456"/>
      <c r="AM105" s="456"/>
      <c r="AN105" s="456"/>
      <c r="AO105" s="456"/>
      <c r="AP105" s="456"/>
      <c r="AQ105" s="456"/>
      <c r="AR105" s="456"/>
      <c r="AS105" s="456"/>
      <c r="AT105" s="456"/>
      <c r="AU105" s="456"/>
      <c r="AV105" s="456"/>
      <c r="AW105" s="456"/>
      <c r="AX105" s="456"/>
      <c r="AY105" s="456"/>
      <c r="AZ105" s="456"/>
      <c r="BA105" s="456"/>
      <c r="BB105" s="456"/>
      <c r="BC105" s="456"/>
      <c r="BD105" s="456"/>
      <c r="BE105" s="456"/>
      <c r="BF105" s="456"/>
      <c r="BG105" s="456"/>
      <c r="BH105" s="456"/>
      <c r="BI105" s="456"/>
      <c r="BJ105" s="456"/>
      <c r="BK105" s="456"/>
      <c r="BL105" s="456"/>
      <c r="BM105" s="456"/>
      <c r="BN105" s="456"/>
      <c r="BO105" s="456"/>
      <c r="BP105" s="456"/>
      <c r="BQ105" s="456"/>
      <c r="BR105" s="456"/>
      <c r="BS105" s="456"/>
      <c r="BT105" s="456"/>
      <c r="BU105" s="456"/>
      <c r="BV105" s="456"/>
      <c r="BW105" s="456"/>
      <c r="BX105" s="456"/>
      <c r="BY105" s="456"/>
      <c r="BZ105" s="456"/>
      <c r="CA105" s="456"/>
      <c r="CB105" s="456"/>
      <c r="CC105" s="456"/>
      <c r="CD105" s="456"/>
      <c r="CE105" s="456"/>
      <c r="CF105" s="456"/>
      <c r="CG105" s="456"/>
      <c r="CH105" s="456"/>
      <c r="CI105" s="456"/>
      <c r="CJ105" s="456"/>
      <c r="CK105" s="456"/>
      <c r="CL105" s="456"/>
      <c r="CM105" s="456"/>
      <c r="CN105" s="456"/>
      <c r="CO105" s="456"/>
      <c r="CP105" s="456"/>
      <c r="CQ105" s="456"/>
      <c r="CR105" s="456"/>
      <c r="CS105" s="456"/>
      <c r="CT105" s="456"/>
      <c r="CU105" s="456"/>
      <c r="CV105" s="456"/>
      <c r="CW105" s="457"/>
      <c r="CX105" s="449"/>
      <c r="CY105" s="450"/>
      <c r="CZ105" s="450"/>
      <c r="DA105" s="450"/>
      <c r="DB105" s="450"/>
      <c r="DC105" s="450"/>
      <c r="DD105" s="450"/>
      <c r="DE105" s="450"/>
      <c r="DF105" s="450"/>
      <c r="DG105" s="450"/>
      <c r="DH105" s="450"/>
      <c r="DI105" s="451"/>
      <c r="DJ105" s="107"/>
      <c r="DK105" s="276"/>
      <c r="DL105" s="107"/>
    </row>
    <row r="106" spans="1:116" s="99" customFormat="1" ht="12.75" customHeight="1">
      <c r="A106" s="98"/>
      <c r="B106" s="449" t="s">
        <v>83</v>
      </c>
      <c r="C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1"/>
      <c r="N106" s="386"/>
      <c r="O106" s="489" t="s">
        <v>264</v>
      </c>
      <c r="P106" s="489"/>
      <c r="Q106" s="489"/>
      <c r="R106" s="489"/>
      <c r="S106" s="489"/>
      <c r="T106" s="489"/>
      <c r="U106" s="489"/>
      <c r="V106" s="489"/>
      <c r="W106" s="489"/>
      <c r="X106" s="489"/>
      <c r="Y106" s="489"/>
      <c r="Z106" s="489"/>
      <c r="AA106" s="489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9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89"/>
      <c r="AX106" s="489"/>
      <c r="AY106" s="489"/>
      <c r="AZ106" s="489"/>
      <c r="BA106" s="489"/>
      <c r="BB106" s="489"/>
      <c r="BC106" s="489"/>
      <c r="BD106" s="489"/>
      <c r="BE106" s="489"/>
      <c r="BF106" s="489"/>
      <c r="BG106" s="489"/>
      <c r="BH106" s="489"/>
      <c r="BI106" s="489"/>
      <c r="BJ106" s="489"/>
      <c r="BK106" s="489"/>
      <c r="BL106" s="489"/>
      <c r="BM106" s="489"/>
      <c r="BN106" s="489"/>
      <c r="BO106" s="489"/>
      <c r="BP106" s="489"/>
      <c r="BQ106" s="489"/>
      <c r="BR106" s="489"/>
      <c r="BS106" s="489"/>
      <c r="BT106" s="489"/>
      <c r="BU106" s="489"/>
      <c r="BV106" s="489"/>
      <c r="BW106" s="489"/>
      <c r="BX106" s="489"/>
      <c r="BY106" s="489"/>
      <c r="BZ106" s="489"/>
      <c r="CA106" s="489"/>
      <c r="CB106" s="489"/>
      <c r="CC106" s="489"/>
      <c r="CD106" s="489"/>
      <c r="CE106" s="489"/>
      <c r="CF106" s="489"/>
      <c r="CG106" s="489"/>
      <c r="CH106" s="489"/>
      <c r="CI106" s="489"/>
      <c r="CJ106" s="489"/>
      <c r="CK106" s="489"/>
      <c r="CL106" s="489"/>
      <c r="CM106" s="489"/>
      <c r="CN106" s="489"/>
      <c r="CO106" s="489"/>
      <c r="CP106" s="489"/>
      <c r="CQ106" s="489"/>
      <c r="CR106" s="489"/>
      <c r="CS106" s="489"/>
      <c r="CT106" s="489"/>
      <c r="CU106" s="489"/>
      <c r="CV106" s="489"/>
      <c r="CW106" s="490"/>
      <c r="CX106" s="449" t="s">
        <v>82</v>
      </c>
      <c r="CY106" s="450"/>
      <c r="CZ106" s="450"/>
      <c r="DA106" s="450"/>
      <c r="DB106" s="450"/>
      <c r="DC106" s="450"/>
      <c r="DD106" s="450"/>
      <c r="DE106" s="450"/>
      <c r="DF106" s="450"/>
      <c r="DG106" s="450"/>
      <c r="DH106" s="450"/>
      <c r="DI106" s="451"/>
      <c r="DJ106" s="107">
        <f>SUM(DJ107:DJ108)</f>
        <v>17353678</v>
      </c>
      <c r="DK106" s="276">
        <f>SUM(DK107,DK108)</f>
        <v>15273047</v>
      </c>
      <c r="DL106" s="107">
        <f>SUM(DL107,DL108)</f>
        <v>15843084</v>
      </c>
    </row>
    <row r="107" spans="1:116" s="99" customFormat="1" ht="13.5" customHeight="1">
      <c r="A107" s="98"/>
      <c r="B107" s="449"/>
      <c r="C107" s="450"/>
      <c r="D107" s="450"/>
      <c r="E107" s="450"/>
      <c r="F107" s="450"/>
      <c r="G107" s="450"/>
      <c r="H107" s="450"/>
      <c r="I107" s="450"/>
      <c r="J107" s="450"/>
      <c r="K107" s="450"/>
      <c r="L107" s="450"/>
      <c r="M107" s="451"/>
      <c r="N107" s="34"/>
      <c r="O107" s="489" t="s">
        <v>265</v>
      </c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89"/>
      <c r="BP107" s="489"/>
      <c r="BQ107" s="489"/>
      <c r="BR107" s="489"/>
      <c r="BS107" s="489"/>
      <c r="BT107" s="489"/>
      <c r="BU107" s="489"/>
      <c r="BV107" s="489"/>
      <c r="BW107" s="489"/>
      <c r="BX107" s="489"/>
      <c r="BY107" s="489"/>
      <c r="BZ107" s="489"/>
      <c r="CA107" s="489"/>
      <c r="CB107" s="489"/>
      <c r="CC107" s="489"/>
      <c r="CD107" s="489"/>
      <c r="CE107" s="489"/>
      <c r="CF107" s="489"/>
      <c r="CG107" s="489"/>
      <c r="CH107" s="489"/>
      <c r="CI107" s="489"/>
      <c r="CJ107" s="489"/>
      <c r="CK107" s="489"/>
      <c r="CL107" s="489"/>
      <c r="CM107" s="489"/>
      <c r="CN107" s="489"/>
      <c r="CO107" s="489"/>
      <c r="CP107" s="489"/>
      <c r="CQ107" s="489"/>
      <c r="CR107" s="489"/>
      <c r="CS107" s="489"/>
      <c r="CT107" s="489"/>
      <c r="CU107" s="489"/>
      <c r="CV107" s="489"/>
      <c r="CW107" s="490"/>
      <c r="CX107" s="449" t="s">
        <v>81</v>
      </c>
      <c r="CY107" s="450"/>
      <c r="CZ107" s="450"/>
      <c r="DA107" s="450"/>
      <c r="DB107" s="450"/>
      <c r="DC107" s="450"/>
      <c r="DD107" s="450"/>
      <c r="DE107" s="450"/>
      <c r="DF107" s="450"/>
      <c r="DG107" s="450"/>
      <c r="DH107" s="450"/>
      <c r="DI107" s="451"/>
      <c r="DJ107" s="36">
        <v>15202838</v>
      </c>
      <c r="DK107" s="54">
        <v>14980149</v>
      </c>
      <c r="DL107" s="36">
        <v>12392390</v>
      </c>
    </row>
    <row r="108" spans="1:116" s="99" customFormat="1" ht="12.75" customHeight="1" thickBot="1">
      <c r="A108" s="98"/>
      <c r="B108" s="446"/>
      <c r="C108" s="442"/>
      <c r="D108" s="442"/>
      <c r="E108" s="442"/>
      <c r="F108" s="442"/>
      <c r="G108" s="442"/>
      <c r="H108" s="442"/>
      <c r="I108" s="442"/>
      <c r="J108" s="442"/>
      <c r="K108" s="442"/>
      <c r="L108" s="442"/>
      <c r="M108" s="443"/>
      <c r="N108" s="33"/>
      <c r="O108" s="500" t="s">
        <v>266</v>
      </c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500"/>
      <c r="AH108" s="500"/>
      <c r="AI108" s="500"/>
      <c r="AJ108" s="500"/>
      <c r="AK108" s="500"/>
      <c r="AL108" s="500"/>
      <c r="AM108" s="500"/>
      <c r="AN108" s="500"/>
      <c r="AO108" s="500"/>
      <c r="AP108" s="500"/>
      <c r="AQ108" s="500"/>
      <c r="AR108" s="500"/>
      <c r="AS108" s="500"/>
      <c r="AT108" s="500"/>
      <c r="AU108" s="500"/>
      <c r="AV108" s="500"/>
      <c r="AW108" s="500"/>
      <c r="AX108" s="500"/>
      <c r="AY108" s="500"/>
      <c r="AZ108" s="500"/>
      <c r="BA108" s="500"/>
      <c r="BB108" s="500"/>
      <c r="BC108" s="500"/>
      <c r="BD108" s="500"/>
      <c r="BE108" s="500"/>
      <c r="BF108" s="500"/>
      <c r="BG108" s="500"/>
      <c r="BH108" s="500"/>
      <c r="BI108" s="500"/>
      <c r="BJ108" s="500"/>
      <c r="BK108" s="500"/>
      <c r="BL108" s="500"/>
      <c r="BM108" s="500"/>
      <c r="BN108" s="500"/>
      <c r="BO108" s="500"/>
      <c r="BP108" s="500"/>
      <c r="BQ108" s="500"/>
      <c r="BR108" s="500"/>
      <c r="BS108" s="500"/>
      <c r="BT108" s="500"/>
      <c r="BU108" s="500"/>
      <c r="BV108" s="500"/>
      <c r="BW108" s="500"/>
      <c r="BX108" s="500"/>
      <c r="BY108" s="500"/>
      <c r="BZ108" s="500"/>
      <c r="CA108" s="500"/>
      <c r="CB108" s="500"/>
      <c r="CC108" s="500"/>
      <c r="CD108" s="500"/>
      <c r="CE108" s="500"/>
      <c r="CF108" s="500"/>
      <c r="CG108" s="500"/>
      <c r="CH108" s="500"/>
      <c r="CI108" s="500"/>
      <c r="CJ108" s="500"/>
      <c r="CK108" s="500"/>
      <c r="CL108" s="500"/>
      <c r="CM108" s="500"/>
      <c r="CN108" s="500"/>
      <c r="CO108" s="500"/>
      <c r="CP108" s="500"/>
      <c r="CQ108" s="500"/>
      <c r="CR108" s="500"/>
      <c r="CS108" s="500"/>
      <c r="CT108" s="500"/>
      <c r="CU108" s="500"/>
      <c r="CV108" s="500"/>
      <c r="CW108" s="501"/>
      <c r="CX108" s="446" t="s">
        <v>80</v>
      </c>
      <c r="CY108" s="442"/>
      <c r="CZ108" s="442"/>
      <c r="DA108" s="442"/>
      <c r="DB108" s="442"/>
      <c r="DC108" s="442"/>
      <c r="DD108" s="442"/>
      <c r="DE108" s="442"/>
      <c r="DF108" s="442"/>
      <c r="DG108" s="442"/>
      <c r="DH108" s="442"/>
      <c r="DI108" s="443"/>
      <c r="DJ108" s="48">
        <v>2150840</v>
      </c>
      <c r="DK108" s="52">
        <v>292898</v>
      </c>
      <c r="DL108" s="48">
        <v>3450694</v>
      </c>
    </row>
    <row r="109" spans="1:116" ht="13.5" thickBot="1">
      <c r="B109" s="436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8"/>
      <c r="N109" s="385"/>
      <c r="O109" s="483" t="s">
        <v>267</v>
      </c>
      <c r="P109" s="483"/>
      <c r="Q109" s="483"/>
      <c r="R109" s="483"/>
      <c r="S109" s="483"/>
      <c r="T109" s="483"/>
      <c r="U109" s="483"/>
      <c r="V109" s="483"/>
      <c r="W109" s="483"/>
      <c r="X109" s="483"/>
      <c r="Y109" s="483"/>
      <c r="Z109" s="483"/>
      <c r="AA109" s="483"/>
      <c r="AB109" s="483"/>
      <c r="AC109" s="483"/>
      <c r="AD109" s="483"/>
      <c r="AE109" s="483"/>
      <c r="AF109" s="483"/>
      <c r="AG109" s="483"/>
      <c r="AH109" s="483"/>
      <c r="AI109" s="483"/>
      <c r="AJ109" s="483"/>
      <c r="AK109" s="483"/>
      <c r="AL109" s="483"/>
      <c r="AM109" s="483"/>
      <c r="AN109" s="483"/>
      <c r="AO109" s="483"/>
      <c r="AP109" s="483"/>
      <c r="AQ109" s="483"/>
      <c r="AR109" s="483"/>
      <c r="AS109" s="483"/>
      <c r="AT109" s="483"/>
      <c r="AU109" s="483"/>
      <c r="AV109" s="483"/>
      <c r="AW109" s="483"/>
      <c r="AX109" s="483"/>
      <c r="AY109" s="483"/>
      <c r="AZ109" s="483"/>
      <c r="BA109" s="483"/>
      <c r="BB109" s="483"/>
      <c r="BC109" s="483"/>
      <c r="BD109" s="483"/>
      <c r="BE109" s="483"/>
      <c r="BF109" s="483"/>
      <c r="BG109" s="483"/>
      <c r="BH109" s="483"/>
      <c r="BI109" s="483"/>
      <c r="BJ109" s="483"/>
      <c r="BK109" s="483"/>
      <c r="BL109" s="483"/>
      <c r="BM109" s="483"/>
      <c r="BN109" s="483"/>
      <c r="BO109" s="483"/>
      <c r="BP109" s="483"/>
      <c r="BQ109" s="483"/>
      <c r="BR109" s="483"/>
      <c r="BS109" s="483"/>
      <c r="BT109" s="483"/>
      <c r="BU109" s="483"/>
      <c r="BV109" s="483"/>
      <c r="BW109" s="483"/>
      <c r="BX109" s="483"/>
      <c r="BY109" s="483"/>
      <c r="BZ109" s="483"/>
      <c r="CA109" s="483"/>
      <c r="CB109" s="483"/>
      <c r="CC109" s="483"/>
      <c r="CD109" s="483"/>
      <c r="CE109" s="483"/>
      <c r="CF109" s="483"/>
      <c r="CG109" s="483"/>
      <c r="CH109" s="483"/>
      <c r="CI109" s="483"/>
      <c r="CJ109" s="483"/>
      <c r="CK109" s="483"/>
      <c r="CL109" s="483"/>
      <c r="CM109" s="483"/>
      <c r="CN109" s="483"/>
      <c r="CO109" s="483"/>
      <c r="CP109" s="483"/>
      <c r="CQ109" s="483"/>
      <c r="CR109" s="483"/>
      <c r="CS109" s="483"/>
      <c r="CT109" s="483"/>
      <c r="CU109" s="483"/>
      <c r="CV109" s="483"/>
      <c r="CW109" s="484"/>
      <c r="CX109" s="495" t="s">
        <v>79</v>
      </c>
      <c r="CY109" s="437"/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8"/>
      <c r="DJ109" s="257">
        <f>DJ100+DJ101+DJ102+DJ103+DJ104+DJ106</f>
        <v>55056498</v>
      </c>
      <c r="DK109" s="277">
        <f>DK100+DK101+DK102+DK103+DK104+DK106</f>
        <v>52975867</v>
      </c>
      <c r="DL109" s="257">
        <f>DL100+DL101+DL102+DL103+DL104+DL106</f>
        <v>53545904</v>
      </c>
    </row>
    <row r="110" spans="1:116" ht="13.5" customHeight="1">
      <c r="B110" s="491"/>
      <c r="C110" s="477"/>
      <c r="D110" s="477"/>
      <c r="E110" s="477"/>
      <c r="F110" s="477"/>
      <c r="G110" s="477"/>
      <c r="H110" s="477"/>
      <c r="I110" s="477"/>
      <c r="J110" s="477"/>
      <c r="K110" s="477"/>
      <c r="L110" s="477"/>
      <c r="M110" s="478"/>
      <c r="N110" s="50"/>
      <c r="O110" s="479" t="s">
        <v>268</v>
      </c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479"/>
      <c r="AD110" s="479"/>
      <c r="AE110" s="479"/>
      <c r="AF110" s="479"/>
      <c r="AG110" s="479"/>
      <c r="AH110" s="479"/>
      <c r="AI110" s="479"/>
      <c r="AJ110" s="479"/>
      <c r="AK110" s="479"/>
      <c r="AL110" s="479"/>
      <c r="AM110" s="479"/>
      <c r="AN110" s="479"/>
      <c r="AO110" s="479"/>
      <c r="AP110" s="479"/>
      <c r="AQ110" s="479"/>
      <c r="AR110" s="479"/>
      <c r="AS110" s="479"/>
      <c r="AT110" s="479"/>
      <c r="AU110" s="479"/>
      <c r="AV110" s="479"/>
      <c r="AW110" s="479"/>
      <c r="AX110" s="479"/>
      <c r="AY110" s="479"/>
      <c r="AZ110" s="479"/>
      <c r="BA110" s="479"/>
      <c r="BB110" s="479"/>
      <c r="BC110" s="479"/>
      <c r="BD110" s="479"/>
      <c r="BE110" s="479"/>
      <c r="BF110" s="479"/>
      <c r="BG110" s="479"/>
      <c r="BH110" s="479"/>
      <c r="BI110" s="479"/>
      <c r="BJ110" s="479"/>
      <c r="BK110" s="479"/>
      <c r="BL110" s="479"/>
      <c r="BM110" s="479"/>
      <c r="BN110" s="479"/>
      <c r="BO110" s="479"/>
      <c r="BP110" s="479"/>
      <c r="BQ110" s="479"/>
      <c r="BR110" s="479"/>
      <c r="BS110" s="479"/>
      <c r="BT110" s="479"/>
      <c r="BU110" s="479"/>
      <c r="BV110" s="479"/>
      <c r="BW110" s="479"/>
      <c r="BX110" s="479"/>
      <c r="BY110" s="479"/>
      <c r="BZ110" s="479"/>
      <c r="CA110" s="479"/>
      <c r="CB110" s="479"/>
      <c r="CC110" s="479"/>
      <c r="CD110" s="479"/>
      <c r="CE110" s="479"/>
      <c r="CF110" s="479"/>
      <c r="CG110" s="479"/>
      <c r="CH110" s="479"/>
      <c r="CI110" s="479"/>
      <c r="CJ110" s="479"/>
      <c r="CK110" s="479"/>
      <c r="CL110" s="479"/>
      <c r="CM110" s="479"/>
      <c r="CN110" s="479"/>
      <c r="CO110" s="479"/>
      <c r="CP110" s="479"/>
      <c r="CQ110" s="479"/>
      <c r="CR110" s="479"/>
      <c r="CS110" s="479"/>
      <c r="CT110" s="479"/>
      <c r="CU110" s="479"/>
      <c r="CV110" s="479"/>
      <c r="CW110" s="479"/>
      <c r="CX110" s="488">
        <v>1410</v>
      </c>
      <c r="CY110" s="477"/>
      <c r="CZ110" s="477"/>
      <c r="DA110" s="477"/>
      <c r="DB110" s="477"/>
      <c r="DC110" s="477"/>
      <c r="DD110" s="477"/>
      <c r="DE110" s="477"/>
      <c r="DF110" s="477"/>
      <c r="DG110" s="477"/>
      <c r="DH110" s="477"/>
      <c r="DI110" s="478"/>
      <c r="DJ110" s="101"/>
      <c r="DK110" s="108"/>
      <c r="DL110" s="101"/>
    </row>
    <row r="111" spans="1:116">
      <c r="B111" s="472" t="s">
        <v>76</v>
      </c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4"/>
      <c r="N111" s="18"/>
      <c r="O111" s="475" t="s">
        <v>269</v>
      </c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75"/>
      <c r="AK111" s="475"/>
      <c r="AL111" s="475"/>
      <c r="AM111" s="475"/>
      <c r="AN111" s="475"/>
      <c r="AO111" s="475"/>
      <c r="AP111" s="475"/>
      <c r="AQ111" s="475"/>
      <c r="AR111" s="475"/>
      <c r="AS111" s="475"/>
      <c r="AT111" s="475"/>
      <c r="AU111" s="475"/>
      <c r="AV111" s="475"/>
      <c r="AW111" s="475"/>
      <c r="AX111" s="475"/>
      <c r="AY111" s="475"/>
      <c r="AZ111" s="475"/>
      <c r="BA111" s="475"/>
      <c r="BB111" s="475"/>
      <c r="BC111" s="475"/>
      <c r="BD111" s="475"/>
      <c r="BE111" s="475"/>
      <c r="BF111" s="475"/>
      <c r="BG111" s="475"/>
      <c r="BH111" s="475"/>
      <c r="BI111" s="475"/>
      <c r="BJ111" s="475"/>
      <c r="BK111" s="475"/>
      <c r="BL111" s="475"/>
      <c r="BM111" s="475"/>
      <c r="BN111" s="475"/>
      <c r="BO111" s="475"/>
      <c r="BP111" s="475"/>
      <c r="BQ111" s="475"/>
      <c r="BR111" s="475"/>
      <c r="BS111" s="475"/>
      <c r="BT111" s="475"/>
      <c r="BU111" s="475"/>
      <c r="BV111" s="475"/>
      <c r="BW111" s="475"/>
      <c r="BX111" s="475"/>
      <c r="BY111" s="475"/>
      <c r="BZ111" s="475"/>
      <c r="CA111" s="475"/>
      <c r="CB111" s="475"/>
      <c r="CC111" s="475"/>
      <c r="CD111" s="475"/>
      <c r="CE111" s="475"/>
      <c r="CF111" s="475"/>
      <c r="CG111" s="475"/>
      <c r="CH111" s="475"/>
      <c r="CI111" s="475"/>
      <c r="CJ111" s="475"/>
      <c r="CK111" s="475"/>
      <c r="CL111" s="475"/>
      <c r="CM111" s="475"/>
      <c r="CN111" s="475"/>
      <c r="CO111" s="475"/>
      <c r="CP111" s="475"/>
      <c r="CQ111" s="475"/>
      <c r="CR111" s="475"/>
      <c r="CS111" s="475"/>
      <c r="CT111" s="475"/>
      <c r="CU111" s="475"/>
      <c r="CV111" s="475"/>
      <c r="CW111" s="475"/>
      <c r="CX111" s="481"/>
      <c r="CY111" s="473"/>
      <c r="CZ111" s="473"/>
      <c r="DA111" s="473"/>
      <c r="DB111" s="473"/>
      <c r="DC111" s="473"/>
      <c r="DD111" s="473"/>
      <c r="DE111" s="473"/>
      <c r="DF111" s="473"/>
      <c r="DG111" s="473"/>
      <c r="DH111" s="473"/>
      <c r="DI111" s="474"/>
      <c r="DJ111" s="259">
        <f>DJ112+DJ113</f>
        <v>32120000</v>
      </c>
      <c r="DK111" s="278">
        <f>DK112+DK113</f>
        <v>31220000</v>
      </c>
      <c r="DL111" s="259">
        <f>DL112+DL113</f>
        <v>26236100</v>
      </c>
    </row>
    <row r="112" spans="1:116" ht="24.75" customHeight="1">
      <c r="B112" s="496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4"/>
      <c r="N112" s="55"/>
      <c r="O112" s="497" t="s">
        <v>270</v>
      </c>
      <c r="P112" s="498"/>
      <c r="Q112" s="498"/>
      <c r="R112" s="498"/>
      <c r="S112" s="498"/>
      <c r="T112" s="498"/>
      <c r="U112" s="498"/>
      <c r="V112" s="498"/>
      <c r="W112" s="498"/>
      <c r="X112" s="498"/>
      <c r="Y112" s="498"/>
      <c r="Z112" s="498"/>
      <c r="AA112" s="498"/>
      <c r="AB112" s="498"/>
      <c r="AC112" s="498"/>
      <c r="AD112" s="498"/>
      <c r="AE112" s="498"/>
      <c r="AF112" s="498"/>
      <c r="AG112" s="498"/>
      <c r="AH112" s="498"/>
      <c r="AI112" s="498"/>
      <c r="AJ112" s="498"/>
      <c r="AK112" s="498"/>
      <c r="AL112" s="498"/>
      <c r="AM112" s="498"/>
      <c r="AN112" s="498"/>
      <c r="AO112" s="498"/>
      <c r="AP112" s="498"/>
      <c r="AQ112" s="498"/>
      <c r="AR112" s="498"/>
      <c r="AS112" s="498"/>
      <c r="AT112" s="498"/>
      <c r="AU112" s="498"/>
      <c r="AV112" s="498"/>
      <c r="AW112" s="498"/>
      <c r="AX112" s="498"/>
      <c r="AY112" s="498"/>
      <c r="AZ112" s="498"/>
      <c r="BA112" s="498"/>
      <c r="BB112" s="498"/>
      <c r="BC112" s="498"/>
      <c r="BD112" s="498"/>
      <c r="BE112" s="498"/>
      <c r="BF112" s="498"/>
      <c r="BG112" s="498"/>
      <c r="BH112" s="498"/>
      <c r="BI112" s="498"/>
      <c r="BJ112" s="498"/>
      <c r="BK112" s="498"/>
      <c r="BL112" s="498"/>
      <c r="BM112" s="498"/>
      <c r="BN112" s="498"/>
      <c r="BO112" s="498"/>
      <c r="BP112" s="498"/>
      <c r="BQ112" s="498"/>
      <c r="BR112" s="498"/>
      <c r="BS112" s="498"/>
      <c r="BT112" s="498"/>
      <c r="BU112" s="498"/>
      <c r="BV112" s="498"/>
      <c r="BW112" s="498"/>
      <c r="BX112" s="498"/>
      <c r="BY112" s="498"/>
      <c r="BZ112" s="498"/>
      <c r="CA112" s="498"/>
      <c r="CB112" s="498"/>
      <c r="CC112" s="498"/>
      <c r="CD112" s="498"/>
      <c r="CE112" s="498"/>
      <c r="CF112" s="498"/>
      <c r="CG112" s="498"/>
      <c r="CH112" s="498"/>
      <c r="CI112" s="498"/>
      <c r="CJ112" s="498"/>
      <c r="CK112" s="498"/>
      <c r="CL112" s="498"/>
      <c r="CM112" s="498"/>
      <c r="CN112" s="498"/>
      <c r="CO112" s="498"/>
      <c r="CP112" s="498"/>
      <c r="CQ112" s="498"/>
      <c r="CR112" s="498"/>
      <c r="CS112" s="498"/>
      <c r="CT112" s="498"/>
      <c r="CU112" s="498"/>
      <c r="CV112" s="498"/>
      <c r="CW112" s="499"/>
      <c r="CX112" s="492">
        <v>1411</v>
      </c>
      <c r="CY112" s="493"/>
      <c r="CZ112" s="493"/>
      <c r="DA112" s="493"/>
      <c r="DB112" s="493"/>
      <c r="DC112" s="493"/>
      <c r="DD112" s="493"/>
      <c r="DE112" s="493"/>
      <c r="DF112" s="493"/>
      <c r="DG112" s="493"/>
      <c r="DH112" s="493"/>
      <c r="DI112" s="494"/>
      <c r="DJ112" s="273">
        <v>28120000</v>
      </c>
      <c r="DK112" s="274">
        <v>27220000</v>
      </c>
      <c r="DL112" s="273">
        <v>22236100</v>
      </c>
    </row>
    <row r="113" spans="1:116" ht="12.75" customHeight="1">
      <c r="B113" s="496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4"/>
      <c r="N113" s="55"/>
      <c r="O113" s="497" t="s">
        <v>271</v>
      </c>
      <c r="P113" s="498"/>
      <c r="Q113" s="498"/>
      <c r="R113" s="498"/>
      <c r="S113" s="498"/>
      <c r="T113" s="498"/>
      <c r="U113" s="498"/>
      <c r="V113" s="498"/>
      <c r="W113" s="498"/>
      <c r="X113" s="498"/>
      <c r="Y113" s="498"/>
      <c r="Z113" s="498"/>
      <c r="AA113" s="498"/>
      <c r="AB113" s="498"/>
      <c r="AC113" s="498"/>
      <c r="AD113" s="498"/>
      <c r="AE113" s="498"/>
      <c r="AF113" s="498"/>
      <c r="AG113" s="498"/>
      <c r="AH113" s="498"/>
      <c r="AI113" s="498"/>
      <c r="AJ113" s="498"/>
      <c r="AK113" s="498"/>
      <c r="AL113" s="498"/>
      <c r="AM113" s="498"/>
      <c r="AN113" s="498"/>
      <c r="AO113" s="498"/>
      <c r="AP113" s="498"/>
      <c r="AQ113" s="498"/>
      <c r="AR113" s="498"/>
      <c r="AS113" s="498"/>
      <c r="AT113" s="498"/>
      <c r="AU113" s="498"/>
      <c r="AV113" s="498"/>
      <c r="AW113" s="498"/>
      <c r="AX113" s="498"/>
      <c r="AY113" s="498"/>
      <c r="AZ113" s="498"/>
      <c r="BA113" s="498"/>
      <c r="BB113" s="498"/>
      <c r="BC113" s="498"/>
      <c r="BD113" s="498"/>
      <c r="BE113" s="498"/>
      <c r="BF113" s="498"/>
      <c r="BG113" s="498"/>
      <c r="BH113" s="498"/>
      <c r="BI113" s="498"/>
      <c r="BJ113" s="498"/>
      <c r="BK113" s="498"/>
      <c r="BL113" s="498"/>
      <c r="BM113" s="498"/>
      <c r="BN113" s="498"/>
      <c r="BO113" s="498"/>
      <c r="BP113" s="498"/>
      <c r="BQ113" s="498"/>
      <c r="BR113" s="498"/>
      <c r="BS113" s="498"/>
      <c r="BT113" s="498"/>
      <c r="BU113" s="498"/>
      <c r="BV113" s="498"/>
      <c r="BW113" s="498"/>
      <c r="BX113" s="498"/>
      <c r="BY113" s="498"/>
      <c r="BZ113" s="498"/>
      <c r="CA113" s="498"/>
      <c r="CB113" s="498"/>
      <c r="CC113" s="498"/>
      <c r="CD113" s="498"/>
      <c r="CE113" s="498"/>
      <c r="CF113" s="498"/>
      <c r="CG113" s="498"/>
      <c r="CH113" s="498"/>
      <c r="CI113" s="498"/>
      <c r="CJ113" s="498"/>
      <c r="CK113" s="498"/>
      <c r="CL113" s="498"/>
      <c r="CM113" s="498"/>
      <c r="CN113" s="498"/>
      <c r="CO113" s="498"/>
      <c r="CP113" s="498"/>
      <c r="CQ113" s="498"/>
      <c r="CR113" s="498"/>
      <c r="CS113" s="498"/>
      <c r="CT113" s="498"/>
      <c r="CU113" s="498"/>
      <c r="CV113" s="498"/>
      <c r="CW113" s="499"/>
      <c r="CX113" s="492">
        <v>1412</v>
      </c>
      <c r="CY113" s="493"/>
      <c r="CZ113" s="493"/>
      <c r="DA113" s="493"/>
      <c r="DB113" s="493"/>
      <c r="DC113" s="493"/>
      <c r="DD113" s="493"/>
      <c r="DE113" s="493"/>
      <c r="DF113" s="493"/>
      <c r="DG113" s="493"/>
      <c r="DH113" s="493"/>
      <c r="DI113" s="494"/>
      <c r="DJ113" s="273">
        <v>4000000</v>
      </c>
      <c r="DK113" s="273">
        <v>4000000</v>
      </c>
      <c r="DL113" s="273">
        <v>4000000</v>
      </c>
    </row>
    <row r="114" spans="1:116">
      <c r="B114" s="449"/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1"/>
      <c r="N114" s="67"/>
      <c r="O114" s="456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1"/>
      <c r="AX114" s="461"/>
      <c r="AY114" s="461"/>
      <c r="AZ114" s="461"/>
      <c r="BA114" s="461"/>
      <c r="BB114" s="461"/>
      <c r="BC114" s="461"/>
      <c r="BD114" s="461"/>
      <c r="BE114" s="461"/>
      <c r="BF114" s="461"/>
      <c r="BG114" s="461"/>
      <c r="BH114" s="461"/>
      <c r="BI114" s="461"/>
      <c r="BJ114" s="461"/>
      <c r="BK114" s="461"/>
      <c r="BL114" s="461"/>
      <c r="BM114" s="461"/>
      <c r="BN114" s="461"/>
      <c r="BO114" s="461"/>
      <c r="BP114" s="461"/>
      <c r="BQ114" s="461"/>
      <c r="BR114" s="461"/>
      <c r="BS114" s="461"/>
      <c r="BT114" s="461"/>
      <c r="BU114" s="461"/>
      <c r="BV114" s="461"/>
      <c r="BW114" s="461"/>
      <c r="BX114" s="461"/>
      <c r="BY114" s="461"/>
      <c r="BZ114" s="461"/>
      <c r="CA114" s="461"/>
      <c r="CB114" s="461"/>
      <c r="CC114" s="461"/>
      <c r="CD114" s="461"/>
      <c r="CE114" s="461"/>
      <c r="CF114" s="461"/>
      <c r="CG114" s="461"/>
      <c r="CH114" s="461"/>
      <c r="CI114" s="461"/>
      <c r="CJ114" s="461"/>
      <c r="CK114" s="461"/>
      <c r="CL114" s="461"/>
      <c r="CM114" s="461"/>
      <c r="CN114" s="461"/>
      <c r="CO114" s="461"/>
      <c r="CP114" s="461"/>
      <c r="CQ114" s="461"/>
      <c r="CR114" s="461"/>
      <c r="CS114" s="461"/>
      <c r="CT114" s="461"/>
      <c r="CU114" s="461"/>
      <c r="CV114" s="461"/>
      <c r="CW114" s="462"/>
      <c r="CX114" s="449"/>
      <c r="CY114" s="450"/>
      <c r="CZ114" s="450"/>
      <c r="DA114" s="450"/>
      <c r="DB114" s="450"/>
      <c r="DC114" s="450"/>
      <c r="DD114" s="450"/>
      <c r="DE114" s="450"/>
      <c r="DF114" s="450"/>
      <c r="DG114" s="450"/>
      <c r="DH114" s="450"/>
      <c r="DI114" s="451"/>
      <c r="DJ114" s="107"/>
      <c r="DK114" s="276"/>
      <c r="DL114" s="107"/>
    </row>
    <row r="115" spans="1:116">
      <c r="B115" s="487" t="s">
        <v>78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1"/>
      <c r="N115" s="59"/>
      <c r="O115" s="464" t="s">
        <v>272</v>
      </c>
      <c r="P115" s="464"/>
      <c r="Q115" s="464"/>
      <c r="R115" s="464"/>
      <c r="S115" s="464"/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4"/>
      <c r="AQ115" s="464"/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464"/>
      <c r="BK115" s="464"/>
      <c r="BL115" s="464"/>
      <c r="BM115" s="464"/>
      <c r="BN115" s="464"/>
      <c r="BO115" s="464"/>
      <c r="BP115" s="464"/>
      <c r="BQ115" s="464"/>
      <c r="BR115" s="464"/>
      <c r="BS115" s="464"/>
      <c r="BT115" s="464"/>
      <c r="BU115" s="464"/>
      <c r="BV115" s="464"/>
      <c r="BW115" s="464"/>
      <c r="BX115" s="464"/>
      <c r="BY115" s="464"/>
      <c r="BZ115" s="464"/>
      <c r="CA115" s="464"/>
      <c r="CB115" s="464"/>
      <c r="CC115" s="464"/>
      <c r="CD115" s="464"/>
      <c r="CE115" s="464"/>
      <c r="CF115" s="464"/>
      <c r="CG115" s="464"/>
      <c r="CH115" s="464"/>
      <c r="CI115" s="464"/>
      <c r="CJ115" s="464"/>
      <c r="CK115" s="464"/>
      <c r="CL115" s="464"/>
      <c r="CM115" s="464"/>
      <c r="CN115" s="464"/>
      <c r="CO115" s="464"/>
      <c r="CP115" s="464"/>
      <c r="CQ115" s="464"/>
      <c r="CR115" s="464"/>
      <c r="CS115" s="464"/>
      <c r="CT115" s="464"/>
      <c r="CU115" s="464"/>
      <c r="CV115" s="464"/>
      <c r="CW115" s="464"/>
      <c r="CX115" s="449" t="s">
        <v>29</v>
      </c>
      <c r="CY115" s="450"/>
      <c r="CZ115" s="450"/>
      <c r="DA115" s="450"/>
      <c r="DB115" s="450"/>
      <c r="DC115" s="450"/>
      <c r="DD115" s="450"/>
      <c r="DE115" s="450"/>
      <c r="DF115" s="450"/>
      <c r="DG115" s="450"/>
      <c r="DH115" s="450"/>
      <c r="DI115" s="451"/>
      <c r="DJ115" s="36">
        <v>6719722</v>
      </c>
      <c r="DK115" s="54">
        <v>6349854</v>
      </c>
      <c r="DL115" s="36">
        <v>4761900</v>
      </c>
    </row>
    <row r="116" spans="1:116">
      <c r="B116" s="449"/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1"/>
      <c r="N116" s="67"/>
      <c r="O116" s="456"/>
      <c r="P116" s="456"/>
      <c r="Q116" s="456"/>
      <c r="R116" s="456"/>
      <c r="S116" s="456"/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6"/>
      <c r="AT116" s="456"/>
      <c r="AU116" s="456"/>
      <c r="AV116" s="456"/>
      <c r="AW116" s="456"/>
      <c r="AX116" s="456"/>
      <c r="AY116" s="456"/>
      <c r="AZ116" s="456"/>
      <c r="BA116" s="456"/>
      <c r="BB116" s="456"/>
      <c r="BC116" s="456"/>
      <c r="BD116" s="456"/>
      <c r="BE116" s="456"/>
      <c r="BF116" s="456"/>
      <c r="BG116" s="456"/>
      <c r="BH116" s="456"/>
      <c r="BI116" s="456"/>
      <c r="BJ116" s="456"/>
      <c r="BK116" s="456"/>
      <c r="BL116" s="456"/>
      <c r="BM116" s="456"/>
      <c r="BN116" s="456"/>
      <c r="BO116" s="456"/>
      <c r="BP116" s="456"/>
      <c r="BQ116" s="456"/>
      <c r="BR116" s="456"/>
      <c r="BS116" s="456"/>
      <c r="BT116" s="456"/>
      <c r="BU116" s="456"/>
      <c r="BV116" s="456"/>
      <c r="BW116" s="456"/>
      <c r="BX116" s="456"/>
      <c r="BY116" s="456"/>
      <c r="BZ116" s="456"/>
      <c r="CA116" s="456"/>
      <c r="CB116" s="456"/>
      <c r="CC116" s="456"/>
      <c r="CD116" s="456"/>
      <c r="CE116" s="456"/>
      <c r="CF116" s="456"/>
      <c r="CG116" s="456"/>
      <c r="CH116" s="456"/>
      <c r="CI116" s="456"/>
      <c r="CJ116" s="456"/>
      <c r="CK116" s="456"/>
      <c r="CL116" s="456"/>
      <c r="CM116" s="456"/>
      <c r="CN116" s="456"/>
      <c r="CO116" s="456"/>
      <c r="CP116" s="456"/>
      <c r="CQ116" s="456"/>
      <c r="CR116" s="456"/>
      <c r="CS116" s="456"/>
      <c r="CT116" s="456"/>
      <c r="CU116" s="456"/>
      <c r="CV116" s="456"/>
      <c r="CW116" s="457"/>
      <c r="CX116" s="449"/>
      <c r="CY116" s="450"/>
      <c r="CZ116" s="450"/>
      <c r="DA116" s="450"/>
      <c r="DB116" s="450"/>
      <c r="DC116" s="450"/>
      <c r="DD116" s="450"/>
      <c r="DE116" s="450"/>
      <c r="DF116" s="450"/>
      <c r="DG116" s="450"/>
      <c r="DH116" s="450"/>
      <c r="DI116" s="451"/>
      <c r="DJ116" s="107"/>
      <c r="DK116" s="276"/>
      <c r="DL116" s="107"/>
    </row>
    <row r="117" spans="1:116">
      <c r="B117" s="449" t="s">
        <v>66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1"/>
      <c r="N117" s="59"/>
      <c r="O117" s="464" t="s">
        <v>273</v>
      </c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0"/>
      <c r="AL117" s="450"/>
      <c r="AM117" s="450"/>
      <c r="AN117" s="450"/>
      <c r="AO117" s="450"/>
      <c r="AP117" s="450"/>
      <c r="AQ117" s="450"/>
      <c r="AR117" s="450"/>
      <c r="AS117" s="450"/>
      <c r="AT117" s="450"/>
      <c r="AU117" s="450"/>
      <c r="AV117" s="450"/>
      <c r="AW117" s="450"/>
      <c r="AX117" s="450"/>
      <c r="AY117" s="450"/>
      <c r="AZ117" s="450"/>
      <c r="BA117" s="450"/>
      <c r="BB117" s="450"/>
      <c r="BC117" s="450"/>
      <c r="BD117" s="450"/>
      <c r="BE117" s="450"/>
      <c r="BF117" s="450"/>
      <c r="BG117" s="450"/>
      <c r="BH117" s="450"/>
      <c r="BI117" s="450"/>
      <c r="BJ117" s="450"/>
      <c r="BK117" s="450"/>
      <c r="BL117" s="450"/>
      <c r="BM117" s="450"/>
      <c r="BN117" s="450"/>
      <c r="BO117" s="450"/>
      <c r="BP117" s="450"/>
      <c r="BQ117" s="450"/>
      <c r="BR117" s="450"/>
      <c r="BS117" s="450"/>
      <c r="BT117" s="450"/>
      <c r="BU117" s="450"/>
      <c r="BV117" s="450"/>
      <c r="BW117" s="450"/>
      <c r="BX117" s="450"/>
      <c r="BY117" s="450"/>
      <c r="BZ117" s="450"/>
      <c r="CA117" s="450"/>
      <c r="CB117" s="450"/>
      <c r="CC117" s="450"/>
      <c r="CD117" s="450"/>
      <c r="CE117" s="450"/>
      <c r="CF117" s="450"/>
      <c r="CG117" s="450"/>
      <c r="CH117" s="450"/>
      <c r="CI117" s="450"/>
      <c r="CJ117" s="450"/>
      <c r="CK117" s="450"/>
      <c r="CL117" s="450"/>
      <c r="CM117" s="450"/>
      <c r="CN117" s="450"/>
      <c r="CO117" s="450"/>
      <c r="CP117" s="450"/>
      <c r="CQ117" s="450"/>
      <c r="CR117" s="450"/>
      <c r="CS117" s="450"/>
      <c r="CT117" s="450"/>
      <c r="CU117" s="450"/>
      <c r="CV117" s="450"/>
      <c r="CW117" s="450"/>
      <c r="CX117" s="449" t="s">
        <v>27</v>
      </c>
      <c r="CY117" s="450"/>
      <c r="CZ117" s="450"/>
      <c r="DA117" s="450"/>
      <c r="DB117" s="450"/>
      <c r="DC117" s="450"/>
      <c r="DD117" s="450"/>
      <c r="DE117" s="450"/>
      <c r="DF117" s="450"/>
      <c r="DG117" s="450"/>
      <c r="DH117" s="450"/>
      <c r="DI117" s="451"/>
      <c r="DJ117" s="36"/>
      <c r="DK117" s="54"/>
      <c r="DL117" s="36"/>
    </row>
    <row r="118" spans="1:116">
      <c r="B118" s="449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1"/>
      <c r="N118" s="67"/>
      <c r="O118" s="456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1"/>
      <c r="AX118" s="461"/>
      <c r="AY118" s="461"/>
      <c r="AZ118" s="461"/>
      <c r="BA118" s="461"/>
      <c r="BB118" s="461"/>
      <c r="BC118" s="461"/>
      <c r="BD118" s="461"/>
      <c r="BE118" s="461"/>
      <c r="BF118" s="461"/>
      <c r="BG118" s="461"/>
      <c r="BH118" s="461"/>
      <c r="BI118" s="461"/>
      <c r="BJ118" s="461"/>
      <c r="BK118" s="461"/>
      <c r="BL118" s="461"/>
      <c r="BM118" s="461"/>
      <c r="BN118" s="461"/>
      <c r="BO118" s="461"/>
      <c r="BP118" s="461"/>
      <c r="BQ118" s="461"/>
      <c r="BR118" s="461"/>
      <c r="BS118" s="461"/>
      <c r="BT118" s="461"/>
      <c r="BU118" s="461"/>
      <c r="BV118" s="461"/>
      <c r="BW118" s="461"/>
      <c r="BX118" s="461"/>
      <c r="BY118" s="461"/>
      <c r="BZ118" s="461"/>
      <c r="CA118" s="461"/>
      <c r="CB118" s="461"/>
      <c r="CC118" s="461"/>
      <c r="CD118" s="461"/>
      <c r="CE118" s="461"/>
      <c r="CF118" s="461"/>
      <c r="CG118" s="461"/>
      <c r="CH118" s="461"/>
      <c r="CI118" s="461"/>
      <c r="CJ118" s="461"/>
      <c r="CK118" s="461"/>
      <c r="CL118" s="461"/>
      <c r="CM118" s="461"/>
      <c r="CN118" s="461"/>
      <c r="CO118" s="461"/>
      <c r="CP118" s="461"/>
      <c r="CQ118" s="461"/>
      <c r="CR118" s="461"/>
      <c r="CS118" s="461"/>
      <c r="CT118" s="461"/>
      <c r="CU118" s="461"/>
      <c r="CV118" s="461"/>
      <c r="CW118" s="462"/>
      <c r="CX118" s="449"/>
      <c r="CY118" s="450"/>
      <c r="CZ118" s="450"/>
      <c r="DA118" s="450"/>
      <c r="DB118" s="450"/>
      <c r="DC118" s="450"/>
      <c r="DD118" s="450"/>
      <c r="DE118" s="450"/>
      <c r="DF118" s="450"/>
      <c r="DG118" s="450"/>
      <c r="DH118" s="450"/>
      <c r="DI118" s="451"/>
      <c r="DJ118" s="107"/>
      <c r="DK118" s="276"/>
      <c r="DL118" s="107"/>
    </row>
    <row r="119" spans="1:116" s="99" customFormat="1" ht="13.5" thickBot="1">
      <c r="A119" s="98"/>
      <c r="B119" s="485" t="s">
        <v>137</v>
      </c>
      <c r="C119" s="442"/>
      <c r="D119" s="442"/>
      <c r="E119" s="442"/>
      <c r="F119" s="442"/>
      <c r="G119" s="442"/>
      <c r="H119" s="442"/>
      <c r="I119" s="442"/>
      <c r="J119" s="442"/>
      <c r="K119" s="442"/>
      <c r="L119" s="442"/>
      <c r="M119" s="443"/>
      <c r="N119" s="66"/>
      <c r="O119" s="486" t="s">
        <v>274</v>
      </c>
      <c r="P119" s="486"/>
      <c r="Q119" s="486"/>
      <c r="R119" s="486"/>
      <c r="S119" s="486"/>
      <c r="T119" s="486"/>
      <c r="U119" s="486"/>
      <c r="V119" s="486"/>
      <c r="W119" s="486"/>
      <c r="X119" s="486"/>
      <c r="Y119" s="486"/>
      <c r="Z119" s="486"/>
      <c r="AA119" s="486"/>
      <c r="AB119" s="486"/>
      <c r="AC119" s="486"/>
      <c r="AD119" s="486"/>
      <c r="AE119" s="486"/>
      <c r="AF119" s="486"/>
      <c r="AG119" s="486"/>
      <c r="AH119" s="486"/>
      <c r="AI119" s="486"/>
      <c r="AJ119" s="486"/>
      <c r="AK119" s="486"/>
      <c r="AL119" s="486"/>
      <c r="AM119" s="486"/>
      <c r="AN119" s="486"/>
      <c r="AO119" s="486"/>
      <c r="AP119" s="486"/>
      <c r="AQ119" s="486"/>
      <c r="AR119" s="486"/>
      <c r="AS119" s="486"/>
      <c r="AT119" s="486"/>
      <c r="AU119" s="486"/>
      <c r="AV119" s="486"/>
      <c r="AW119" s="486"/>
      <c r="AX119" s="486"/>
      <c r="AY119" s="486"/>
      <c r="AZ119" s="486"/>
      <c r="BA119" s="486"/>
      <c r="BB119" s="486"/>
      <c r="BC119" s="486"/>
      <c r="BD119" s="486"/>
      <c r="BE119" s="486"/>
      <c r="BF119" s="486"/>
      <c r="BG119" s="486"/>
      <c r="BH119" s="486"/>
      <c r="BI119" s="486"/>
      <c r="BJ119" s="486"/>
      <c r="BK119" s="486"/>
      <c r="BL119" s="486"/>
      <c r="BM119" s="486"/>
      <c r="BN119" s="486"/>
      <c r="BO119" s="486"/>
      <c r="BP119" s="486"/>
      <c r="BQ119" s="486"/>
      <c r="BR119" s="486"/>
      <c r="BS119" s="486"/>
      <c r="BT119" s="486"/>
      <c r="BU119" s="486"/>
      <c r="BV119" s="486"/>
      <c r="BW119" s="486"/>
      <c r="BX119" s="486"/>
      <c r="BY119" s="486"/>
      <c r="BZ119" s="486"/>
      <c r="CA119" s="486"/>
      <c r="CB119" s="486"/>
      <c r="CC119" s="486"/>
      <c r="CD119" s="486"/>
      <c r="CE119" s="486"/>
      <c r="CF119" s="486"/>
      <c r="CG119" s="486"/>
      <c r="CH119" s="486"/>
      <c r="CI119" s="486"/>
      <c r="CJ119" s="486"/>
      <c r="CK119" s="486"/>
      <c r="CL119" s="486"/>
      <c r="CM119" s="486"/>
      <c r="CN119" s="486"/>
      <c r="CO119" s="486"/>
      <c r="CP119" s="486"/>
      <c r="CQ119" s="486"/>
      <c r="CR119" s="486"/>
      <c r="CS119" s="486"/>
      <c r="CT119" s="486"/>
      <c r="CU119" s="486"/>
      <c r="CV119" s="486"/>
      <c r="CW119" s="486"/>
      <c r="CX119" s="446" t="s">
        <v>25</v>
      </c>
      <c r="CY119" s="442"/>
      <c r="CZ119" s="442"/>
      <c r="DA119" s="442"/>
      <c r="DB119" s="442"/>
      <c r="DC119" s="442"/>
      <c r="DD119" s="442"/>
      <c r="DE119" s="442"/>
      <c r="DF119" s="442"/>
      <c r="DG119" s="442"/>
      <c r="DH119" s="442"/>
      <c r="DI119" s="443"/>
      <c r="DJ119" s="51">
        <v>395354</v>
      </c>
      <c r="DK119" s="279">
        <v>575327</v>
      </c>
      <c r="DL119" s="51">
        <v>421149</v>
      </c>
    </row>
    <row r="120" spans="1:116" ht="13.5" thickBot="1">
      <c r="B120" s="436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8"/>
      <c r="N120" s="60"/>
      <c r="O120" s="483" t="s">
        <v>275</v>
      </c>
      <c r="P120" s="483"/>
      <c r="Q120" s="483"/>
      <c r="R120" s="483"/>
      <c r="S120" s="483"/>
      <c r="T120" s="483"/>
      <c r="U120" s="483"/>
      <c r="V120" s="483"/>
      <c r="W120" s="483"/>
      <c r="X120" s="483"/>
      <c r="Y120" s="483"/>
      <c r="Z120" s="483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483"/>
      <c r="AL120" s="483"/>
      <c r="AM120" s="483"/>
      <c r="AN120" s="483"/>
      <c r="AO120" s="483"/>
      <c r="AP120" s="483"/>
      <c r="AQ120" s="483"/>
      <c r="AR120" s="483"/>
      <c r="AS120" s="483"/>
      <c r="AT120" s="483"/>
      <c r="AU120" s="483"/>
      <c r="AV120" s="483"/>
      <c r="AW120" s="483"/>
      <c r="AX120" s="483"/>
      <c r="AY120" s="483"/>
      <c r="AZ120" s="483"/>
      <c r="BA120" s="483"/>
      <c r="BB120" s="483"/>
      <c r="BC120" s="483"/>
      <c r="BD120" s="483"/>
      <c r="BE120" s="483"/>
      <c r="BF120" s="483"/>
      <c r="BG120" s="483"/>
      <c r="BH120" s="483"/>
      <c r="BI120" s="483"/>
      <c r="BJ120" s="483"/>
      <c r="BK120" s="483"/>
      <c r="BL120" s="483"/>
      <c r="BM120" s="483"/>
      <c r="BN120" s="483"/>
      <c r="BO120" s="483"/>
      <c r="BP120" s="483"/>
      <c r="BQ120" s="483"/>
      <c r="BR120" s="483"/>
      <c r="BS120" s="483"/>
      <c r="BT120" s="483"/>
      <c r="BU120" s="483"/>
      <c r="BV120" s="483"/>
      <c r="BW120" s="483"/>
      <c r="BX120" s="483"/>
      <c r="BY120" s="483"/>
      <c r="BZ120" s="483"/>
      <c r="CA120" s="483"/>
      <c r="CB120" s="483"/>
      <c r="CC120" s="483"/>
      <c r="CD120" s="483"/>
      <c r="CE120" s="483"/>
      <c r="CF120" s="483"/>
      <c r="CG120" s="483"/>
      <c r="CH120" s="483"/>
      <c r="CI120" s="483"/>
      <c r="CJ120" s="483"/>
      <c r="CK120" s="483"/>
      <c r="CL120" s="483"/>
      <c r="CM120" s="483"/>
      <c r="CN120" s="483"/>
      <c r="CO120" s="483"/>
      <c r="CP120" s="483"/>
      <c r="CQ120" s="483"/>
      <c r="CR120" s="483"/>
      <c r="CS120" s="483"/>
      <c r="CT120" s="483"/>
      <c r="CU120" s="483"/>
      <c r="CV120" s="483"/>
      <c r="CW120" s="484"/>
      <c r="CX120" s="436" t="s">
        <v>77</v>
      </c>
      <c r="CY120" s="437"/>
      <c r="CZ120" s="437"/>
      <c r="DA120" s="437"/>
      <c r="DB120" s="437"/>
      <c r="DC120" s="437"/>
      <c r="DD120" s="437"/>
      <c r="DE120" s="437"/>
      <c r="DF120" s="437"/>
      <c r="DG120" s="437"/>
      <c r="DH120" s="437"/>
      <c r="DI120" s="438"/>
      <c r="DJ120" s="257">
        <f>SUM(DJ111,DJ115,DJ117,DJ119)</f>
        <v>39235076</v>
      </c>
      <c r="DK120" s="277">
        <f>SUM(DK111,DK115,DK117,DK119)</f>
        <v>38145181</v>
      </c>
      <c r="DL120" s="257">
        <f>SUM(DL111,DL115,DL117,DL119)</f>
        <v>31419149</v>
      </c>
    </row>
    <row r="121" spans="1:116" ht="13.5" customHeight="1">
      <c r="B121" s="476"/>
      <c r="C121" s="477"/>
      <c r="D121" s="477"/>
      <c r="E121" s="477"/>
      <c r="F121" s="477"/>
      <c r="G121" s="477"/>
      <c r="H121" s="477"/>
      <c r="I121" s="477"/>
      <c r="J121" s="477"/>
      <c r="K121" s="477"/>
      <c r="L121" s="477"/>
      <c r="M121" s="478"/>
      <c r="N121" s="50"/>
      <c r="O121" s="479" t="s">
        <v>276</v>
      </c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479"/>
      <c r="AD121" s="479"/>
      <c r="AE121" s="479"/>
      <c r="AF121" s="479"/>
      <c r="AG121" s="479"/>
      <c r="AH121" s="479"/>
      <c r="AI121" s="479"/>
      <c r="AJ121" s="479"/>
      <c r="AK121" s="479"/>
      <c r="AL121" s="479"/>
      <c r="AM121" s="479"/>
      <c r="AN121" s="479"/>
      <c r="AO121" s="479"/>
      <c r="AP121" s="479"/>
      <c r="AQ121" s="479"/>
      <c r="AR121" s="479"/>
      <c r="AS121" s="479"/>
      <c r="AT121" s="479"/>
      <c r="AU121" s="479"/>
      <c r="AV121" s="479"/>
      <c r="AW121" s="479"/>
      <c r="AX121" s="479"/>
      <c r="AY121" s="479"/>
      <c r="AZ121" s="479"/>
      <c r="BA121" s="479"/>
      <c r="BB121" s="479"/>
      <c r="BC121" s="479"/>
      <c r="BD121" s="479"/>
      <c r="BE121" s="479"/>
      <c r="BF121" s="479"/>
      <c r="BG121" s="479"/>
      <c r="BH121" s="479"/>
      <c r="BI121" s="479"/>
      <c r="BJ121" s="479"/>
      <c r="BK121" s="479"/>
      <c r="BL121" s="479"/>
      <c r="BM121" s="479"/>
      <c r="BN121" s="479"/>
      <c r="BO121" s="479"/>
      <c r="BP121" s="479"/>
      <c r="BQ121" s="479"/>
      <c r="BR121" s="479"/>
      <c r="BS121" s="479"/>
      <c r="BT121" s="479"/>
      <c r="BU121" s="479"/>
      <c r="BV121" s="479"/>
      <c r="BW121" s="479"/>
      <c r="BX121" s="479"/>
      <c r="BY121" s="479"/>
      <c r="BZ121" s="479"/>
      <c r="CA121" s="479"/>
      <c r="CB121" s="479"/>
      <c r="CC121" s="479"/>
      <c r="CD121" s="479"/>
      <c r="CE121" s="479"/>
      <c r="CF121" s="479"/>
      <c r="CG121" s="479"/>
      <c r="CH121" s="479"/>
      <c r="CI121" s="479"/>
      <c r="CJ121" s="479"/>
      <c r="CK121" s="479"/>
      <c r="CL121" s="479"/>
      <c r="CM121" s="479"/>
      <c r="CN121" s="479"/>
      <c r="CO121" s="479"/>
      <c r="CP121" s="479"/>
      <c r="CQ121" s="479"/>
      <c r="CR121" s="479"/>
      <c r="CS121" s="479"/>
      <c r="CT121" s="479"/>
      <c r="CU121" s="479"/>
      <c r="CV121" s="479"/>
      <c r="CW121" s="480"/>
      <c r="CX121" s="476" t="s">
        <v>23</v>
      </c>
      <c r="CY121" s="477"/>
      <c r="CZ121" s="477"/>
      <c r="DA121" s="477"/>
      <c r="DB121" s="477"/>
      <c r="DC121" s="477"/>
      <c r="DD121" s="477"/>
      <c r="DE121" s="477"/>
      <c r="DF121" s="477"/>
      <c r="DG121" s="477"/>
      <c r="DH121" s="477"/>
      <c r="DI121" s="478"/>
      <c r="DJ121" s="101"/>
      <c r="DK121" s="108"/>
      <c r="DL121" s="101"/>
    </row>
    <row r="122" spans="1:116">
      <c r="B122" s="472" t="s">
        <v>76</v>
      </c>
      <c r="C122" s="473"/>
      <c r="D122" s="473"/>
      <c r="E122" s="473"/>
      <c r="F122" s="473"/>
      <c r="G122" s="473"/>
      <c r="H122" s="473"/>
      <c r="I122" s="473"/>
      <c r="J122" s="473"/>
      <c r="K122" s="473"/>
      <c r="L122" s="473"/>
      <c r="M122" s="474"/>
      <c r="N122" s="61"/>
      <c r="O122" s="475" t="s">
        <v>269</v>
      </c>
      <c r="P122" s="475"/>
      <c r="Q122" s="475"/>
      <c r="R122" s="475"/>
      <c r="S122" s="475"/>
      <c r="T122" s="475"/>
      <c r="U122" s="475"/>
      <c r="V122" s="475"/>
      <c r="W122" s="475"/>
      <c r="X122" s="475"/>
      <c r="Y122" s="475"/>
      <c r="Z122" s="475"/>
      <c r="AA122" s="475"/>
      <c r="AB122" s="475"/>
      <c r="AC122" s="475"/>
      <c r="AD122" s="475"/>
      <c r="AE122" s="475"/>
      <c r="AF122" s="475"/>
      <c r="AG122" s="475"/>
      <c r="AH122" s="475"/>
      <c r="AI122" s="475"/>
      <c r="AJ122" s="475"/>
      <c r="AK122" s="475"/>
      <c r="AL122" s="475"/>
      <c r="AM122" s="475"/>
      <c r="AN122" s="475"/>
      <c r="AO122" s="475"/>
      <c r="AP122" s="475"/>
      <c r="AQ122" s="475"/>
      <c r="AR122" s="475"/>
      <c r="AS122" s="475"/>
      <c r="AT122" s="475"/>
      <c r="AU122" s="475"/>
      <c r="AV122" s="475"/>
      <c r="AW122" s="475"/>
      <c r="AX122" s="475"/>
      <c r="AY122" s="475"/>
      <c r="AZ122" s="475"/>
      <c r="BA122" s="475"/>
      <c r="BB122" s="475"/>
      <c r="BC122" s="475"/>
      <c r="BD122" s="475"/>
      <c r="BE122" s="475"/>
      <c r="BF122" s="475"/>
      <c r="BG122" s="475"/>
      <c r="BH122" s="475"/>
      <c r="BI122" s="475"/>
      <c r="BJ122" s="475"/>
      <c r="BK122" s="475"/>
      <c r="BL122" s="475"/>
      <c r="BM122" s="475"/>
      <c r="BN122" s="475"/>
      <c r="BO122" s="475"/>
      <c r="BP122" s="475"/>
      <c r="BQ122" s="475"/>
      <c r="BR122" s="475"/>
      <c r="BS122" s="475"/>
      <c r="BT122" s="475"/>
      <c r="BU122" s="475"/>
      <c r="BV122" s="475"/>
      <c r="BW122" s="475"/>
      <c r="BX122" s="475"/>
      <c r="BY122" s="475"/>
      <c r="BZ122" s="475"/>
      <c r="CA122" s="475"/>
      <c r="CB122" s="475"/>
      <c r="CC122" s="475"/>
      <c r="CD122" s="475"/>
      <c r="CE122" s="475"/>
      <c r="CF122" s="475"/>
      <c r="CG122" s="475"/>
      <c r="CH122" s="475"/>
      <c r="CI122" s="475"/>
      <c r="CJ122" s="475"/>
      <c r="CK122" s="475"/>
      <c r="CL122" s="475"/>
      <c r="CM122" s="475"/>
      <c r="CN122" s="475"/>
      <c r="CO122" s="475"/>
      <c r="CP122" s="475"/>
      <c r="CQ122" s="475"/>
      <c r="CR122" s="475"/>
      <c r="CS122" s="475"/>
      <c r="CT122" s="475"/>
      <c r="CU122" s="475"/>
      <c r="CV122" s="475"/>
      <c r="CW122" s="475"/>
      <c r="CX122" s="481"/>
      <c r="CY122" s="473"/>
      <c r="CZ122" s="473"/>
      <c r="DA122" s="473"/>
      <c r="DB122" s="473"/>
      <c r="DC122" s="473"/>
      <c r="DD122" s="473"/>
      <c r="DE122" s="473"/>
      <c r="DF122" s="473"/>
      <c r="DG122" s="473"/>
      <c r="DH122" s="473"/>
      <c r="DI122" s="474"/>
      <c r="DJ122" s="259">
        <f>SUM(DJ123,DJ124)</f>
        <v>1716638</v>
      </c>
      <c r="DK122" s="278">
        <f>SUM(DK123,DK124)</f>
        <v>1831100</v>
      </c>
      <c r="DL122" s="259">
        <f>SUM(DL123,DL124)</f>
        <v>165941</v>
      </c>
    </row>
    <row r="123" spans="1:116" ht="25.5" customHeight="1">
      <c r="B123" s="449"/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1"/>
      <c r="N123" s="61"/>
      <c r="O123" s="466" t="s">
        <v>277</v>
      </c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466"/>
      <c r="AO123" s="466"/>
      <c r="AP123" s="466"/>
      <c r="AQ123" s="466"/>
      <c r="AR123" s="466"/>
      <c r="AS123" s="466"/>
      <c r="AT123" s="466"/>
      <c r="AU123" s="466"/>
      <c r="AV123" s="466"/>
      <c r="AW123" s="466"/>
      <c r="AX123" s="466"/>
      <c r="AY123" s="466"/>
      <c r="AZ123" s="466"/>
      <c r="BA123" s="466"/>
      <c r="BB123" s="466"/>
      <c r="BC123" s="466"/>
      <c r="BD123" s="466"/>
      <c r="BE123" s="466"/>
      <c r="BF123" s="466"/>
      <c r="BG123" s="466"/>
      <c r="BH123" s="466"/>
      <c r="BI123" s="466"/>
      <c r="BJ123" s="466"/>
      <c r="BK123" s="466"/>
      <c r="BL123" s="466"/>
      <c r="BM123" s="466"/>
      <c r="BN123" s="466"/>
      <c r="BO123" s="466"/>
      <c r="BP123" s="466"/>
      <c r="BQ123" s="466"/>
      <c r="BR123" s="466"/>
      <c r="BS123" s="466"/>
      <c r="BT123" s="466"/>
      <c r="BU123" s="466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6"/>
      <c r="CI123" s="466"/>
      <c r="CJ123" s="466"/>
      <c r="CK123" s="466"/>
      <c r="CL123" s="466"/>
      <c r="CM123" s="466"/>
      <c r="CN123" s="466"/>
      <c r="CO123" s="466"/>
      <c r="CP123" s="466"/>
      <c r="CQ123" s="466"/>
      <c r="CR123" s="466"/>
      <c r="CS123" s="466"/>
      <c r="CT123" s="466"/>
      <c r="CU123" s="466"/>
      <c r="CV123" s="466"/>
      <c r="CW123" s="471"/>
      <c r="CX123" s="469">
        <v>1511</v>
      </c>
      <c r="CY123" s="450"/>
      <c r="CZ123" s="450"/>
      <c r="DA123" s="450"/>
      <c r="DB123" s="450"/>
      <c r="DC123" s="450"/>
      <c r="DD123" s="450"/>
      <c r="DE123" s="450"/>
      <c r="DF123" s="450"/>
      <c r="DG123" s="450"/>
      <c r="DH123" s="450"/>
      <c r="DI123" s="451"/>
      <c r="DJ123" s="36">
        <v>1552838</v>
      </c>
      <c r="DK123" s="54">
        <v>1756540</v>
      </c>
      <c r="DL123" s="36">
        <v>92381</v>
      </c>
    </row>
    <row r="124" spans="1:116" ht="12.75" customHeight="1">
      <c r="B124" s="47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1"/>
      <c r="N124" s="61"/>
      <c r="O124" s="466" t="s">
        <v>278</v>
      </c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6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  <c r="BA124" s="466"/>
      <c r="BB124" s="466"/>
      <c r="BC124" s="466"/>
      <c r="BD124" s="466"/>
      <c r="BE124" s="466"/>
      <c r="BF124" s="466"/>
      <c r="BG124" s="466"/>
      <c r="BH124" s="466"/>
      <c r="BI124" s="466"/>
      <c r="BJ124" s="466"/>
      <c r="BK124" s="466"/>
      <c r="BL124" s="466"/>
      <c r="BM124" s="466"/>
      <c r="BN124" s="466"/>
      <c r="BO124" s="466"/>
      <c r="BP124" s="466"/>
      <c r="BQ124" s="466"/>
      <c r="BR124" s="466"/>
      <c r="BS124" s="466"/>
      <c r="BT124" s="466"/>
      <c r="BU124" s="466"/>
      <c r="BV124" s="466"/>
      <c r="BW124" s="466"/>
      <c r="BX124" s="466"/>
      <c r="BY124" s="466"/>
      <c r="BZ124" s="466"/>
      <c r="CA124" s="466"/>
      <c r="CB124" s="466"/>
      <c r="CC124" s="466"/>
      <c r="CD124" s="466"/>
      <c r="CE124" s="466"/>
      <c r="CF124" s="466"/>
      <c r="CG124" s="466"/>
      <c r="CH124" s="466"/>
      <c r="CI124" s="466"/>
      <c r="CJ124" s="466"/>
      <c r="CK124" s="466"/>
      <c r="CL124" s="466"/>
      <c r="CM124" s="466"/>
      <c r="CN124" s="466"/>
      <c r="CO124" s="466"/>
      <c r="CP124" s="466"/>
      <c r="CQ124" s="466"/>
      <c r="CR124" s="466"/>
      <c r="CS124" s="466"/>
      <c r="CT124" s="466"/>
      <c r="CU124" s="466"/>
      <c r="CV124" s="466"/>
      <c r="CW124" s="471"/>
      <c r="CX124" s="469">
        <v>1512</v>
      </c>
      <c r="CY124" s="450"/>
      <c r="CZ124" s="450"/>
      <c r="DA124" s="450"/>
      <c r="DB124" s="450"/>
      <c r="DC124" s="450"/>
      <c r="DD124" s="450"/>
      <c r="DE124" s="450"/>
      <c r="DF124" s="450"/>
      <c r="DG124" s="450"/>
      <c r="DH124" s="450"/>
      <c r="DI124" s="451"/>
      <c r="DJ124" s="36">
        <v>163800</v>
      </c>
      <c r="DK124" s="54">
        <v>74560</v>
      </c>
      <c r="DL124" s="36">
        <v>73560</v>
      </c>
    </row>
    <row r="125" spans="1:116">
      <c r="B125" s="449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1"/>
      <c r="N125" s="67"/>
      <c r="O125" s="456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1"/>
      <c r="AD125" s="461"/>
      <c r="AE125" s="461"/>
      <c r="AF125" s="461"/>
      <c r="AG125" s="461"/>
      <c r="AH125" s="461"/>
      <c r="AI125" s="461"/>
      <c r="AJ125" s="461"/>
      <c r="AK125" s="461"/>
      <c r="AL125" s="461"/>
      <c r="AM125" s="461"/>
      <c r="AN125" s="461"/>
      <c r="AO125" s="461"/>
      <c r="AP125" s="461"/>
      <c r="AQ125" s="461"/>
      <c r="AR125" s="461"/>
      <c r="AS125" s="461"/>
      <c r="AT125" s="461"/>
      <c r="AU125" s="461"/>
      <c r="AV125" s="461"/>
      <c r="AW125" s="461"/>
      <c r="AX125" s="461"/>
      <c r="AY125" s="461"/>
      <c r="AZ125" s="461"/>
      <c r="BA125" s="461"/>
      <c r="BB125" s="461"/>
      <c r="BC125" s="461"/>
      <c r="BD125" s="461"/>
      <c r="BE125" s="461"/>
      <c r="BF125" s="461"/>
      <c r="BG125" s="461"/>
      <c r="BH125" s="461"/>
      <c r="BI125" s="461"/>
      <c r="BJ125" s="461"/>
      <c r="BK125" s="461"/>
      <c r="BL125" s="461"/>
      <c r="BM125" s="461"/>
      <c r="BN125" s="461"/>
      <c r="BO125" s="461"/>
      <c r="BP125" s="461"/>
      <c r="BQ125" s="461"/>
      <c r="BR125" s="461"/>
      <c r="BS125" s="461"/>
      <c r="BT125" s="461"/>
      <c r="BU125" s="461"/>
      <c r="BV125" s="461"/>
      <c r="BW125" s="461"/>
      <c r="BX125" s="461"/>
      <c r="BY125" s="461"/>
      <c r="BZ125" s="461"/>
      <c r="CA125" s="461"/>
      <c r="CB125" s="461"/>
      <c r="CC125" s="461"/>
      <c r="CD125" s="461"/>
      <c r="CE125" s="461"/>
      <c r="CF125" s="461"/>
      <c r="CG125" s="461"/>
      <c r="CH125" s="461"/>
      <c r="CI125" s="461"/>
      <c r="CJ125" s="461"/>
      <c r="CK125" s="461"/>
      <c r="CL125" s="461"/>
      <c r="CM125" s="461"/>
      <c r="CN125" s="461"/>
      <c r="CO125" s="461"/>
      <c r="CP125" s="461"/>
      <c r="CQ125" s="461"/>
      <c r="CR125" s="461"/>
      <c r="CS125" s="461"/>
      <c r="CT125" s="461"/>
      <c r="CU125" s="461"/>
      <c r="CV125" s="461"/>
      <c r="CW125" s="462"/>
      <c r="CX125" s="449"/>
      <c r="CY125" s="450"/>
      <c r="CZ125" s="450"/>
      <c r="DA125" s="450"/>
      <c r="DB125" s="450"/>
      <c r="DC125" s="450"/>
      <c r="DD125" s="450"/>
      <c r="DE125" s="450"/>
      <c r="DF125" s="450"/>
      <c r="DG125" s="450"/>
      <c r="DH125" s="450"/>
      <c r="DI125" s="451"/>
      <c r="DJ125" s="107"/>
      <c r="DK125" s="276"/>
      <c r="DL125" s="107"/>
    </row>
    <row r="126" spans="1:116">
      <c r="B126" s="482" t="s">
        <v>137</v>
      </c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1"/>
      <c r="N126" s="59"/>
      <c r="O126" s="464" t="s">
        <v>279</v>
      </c>
      <c r="P126" s="464"/>
      <c r="Q126" s="464"/>
      <c r="R126" s="464"/>
      <c r="S126" s="464"/>
      <c r="T126" s="464"/>
      <c r="U126" s="464"/>
      <c r="V126" s="464"/>
      <c r="W126" s="464"/>
      <c r="X126" s="464"/>
      <c r="Y126" s="464"/>
      <c r="Z126" s="464"/>
      <c r="AA126" s="464"/>
      <c r="AB126" s="464"/>
      <c r="AC126" s="464"/>
      <c r="AD126" s="464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4"/>
      <c r="AQ126" s="464"/>
      <c r="AR126" s="464"/>
      <c r="AS126" s="464"/>
      <c r="AT126" s="464"/>
      <c r="AU126" s="464"/>
      <c r="AV126" s="464"/>
      <c r="AW126" s="464"/>
      <c r="AX126" s="464"/>
      <c r="AY126" s="464"/>
      <c r="AZ126" s="464"/>
      <c r="BA126" s="464"/>
      <c r="BB126" s="464"/>
      <c r="BC126" s="464"/>
      <c r="BD126" s="464"/>
      <c r="BE126" s="464"/>
      <c r="BF126" s="464"/>
      <c r="BG126" s="464"/>
      <c r="BH126" s="464"/>
      <c r="BI126" s="464"/>
      <c r="BJ126" s="464"/>
      <c r="BK126" s="464"/>
      <c r="BL126" s="464"/>
      <c r="BM126" s="464"/>
      <c r="BN126" s="464"/>
      <c r="BO126" s="464"/>
      <c r="BP126" s="464"/>
      <c r="BQ126" s="464"/>
      <c r="BR126" s="464"/>
      <c r="BS126" s="464"/>
      <c r="BT126" s="464"/>
      <c r="BU126" s="464"/>
      <c r="BV126" s="464"/>
      <c r="BW126" s="464"/>
      <c r="BX126" s="464"/>
      <c r="BY126" s="464"/>
      <c r="BZ126" s="464"/>
      <c r="CA126" s="464"/>
      <c r="CB126" s="464"/>
      <c r="CC126" s="464"/>
      <c r="CD126" s="464"/>
      <c r="CE126" s="464"/>
      <c r="CF126" s="464"/>
      <c r="CG126" s="464"/>
      <c r="CH126" s="464"/>
      <c r="CI126" s="464"/>
      <c r="CJ126" s="464"/>
      <c r="CK126" s="464"/>
      <c r="CL126" s="464"/>
      <c r="CM126" s="464"/>
      <c r="CN126" s="464"/>
      <c r="CO126" s="464"/>
      <c r="CP126" s="464"/>
      <c r="CQ126" s="464"/>
      <c r="CR126" s="464"/>
      <c r="CS126" s="464"/>
      <c r="CT126" s="464"/>
      <c r="CU126" s="464"/>
      <c r="CV126" s="464"/>
      <c r="CW126" s="465"/>
      <c r="CX126" s="463" t="s">
        <v>21</v>
      </c>
      <c r="CY126" s="450"/>
      <c r="CZ126" s="450"/>
      <c r="DA126" s="450"/>
      <c r="DB126" s="450"/>
      <c r="DC126" s="450"/>
      <c r="DD126" s="450"/>
      <c r="DE126" s="450"/>
      <c r="DF126" s="450"/>
      <c r="DG126" s="450"/>
      <c r="DH126" s="450"/>
      <c r="DI126" s="451"/>
      <c r="DJ126" s="107">
        <f>SUM(DJ127:DJ134)</f>
        <v>10438498</v>
      </c>
      <c r="DK126" s="276">
        <f>SUM(DK127:DK134)</f>
        <v>10121980</v>
      </c>
      <c r="DL126" s="107">
        <f>SUM(DL127:DL134)</f>
        <v>10598864</v>
      </c>
    </row>
    <row r="127" spans="1:116">
      <c r="B127" s="469"/>
      <c r="C127" s="450"/>
      <c r="D127" s="450"/>
      <c r="E127" s="450"/>
      <c r="F127" s="450"/>
      <c r="G127" s="450"/>
      <c r="H127" s="450"/>
      <c r="I127" s="450"/>
      <c r="J127" s="450"/>
      <c r="K127" s="450"/>
      <c r="L127" s="450"/>
      <c r="M127" s="451"/>
      <c r="N127" s="59"/>
      <c r="O127" s="464" t="s">
        <v>280</v>
      </c>
      <c r="P127" s="464"/>
      <c r="Q127" s="464"/>
      <c r="R127" s="464"/>
      <c r="S127" s="464"/>
      <c r="T127" s="464"/>
      <c r="U127" s="464"/>
      <c r="V127" s="464"/>
      <c r="W127" s="464"/>
      <c r="X127" s="464"/>
      <c r="Y127" s="464"/>
      <c r="Z127" s="464"/>
      <c r="AA127" s="464"/>
      <c r="AB127" s="464"/>
      <c r="AC127" s="464"/>
      <c r="AD127" s="464"/>
      <c r="AE127" s="464"/>
      <c r="AF127" s="464"/>
      <c r="AG127" s="464"/>
      <c r="AH127" s="464"/>
      <c r="AI127" s="464"/>
      <c r="AJ127" s="464"/>
      <c r="AK127" s="464"/>
      <c r="AL127" s="464"/>
      <c r="AM127" s="464"/>
      <c r="AN127" s="464"/>
      <c r="AO127" s="464"/>
      <c r="AP127" s="464"/>
      <c r="AQ127" s="464"/>
      <c r="AR127" s="464"/>
      <c r="AS127" s="464"/>
      <c r="AT127" s="464"/>
      <c r="AU127" s="464"/>
      <c r="AV127" s="464"/>
      <c r="AW127" s="464"/>
      <c r="AX127" s="464"/>
      <c r="AY127" s="464"/>
      <c r="AZ127" s="464"/>
      <c r="BA127" s="464"/>
      <c r="BB127" s="464"/>
      <c r="BC127" s="464"/>
      <c r="BD127" s="464"/>
      <c r="BE127" s="464"/>
      <c r="BF127" s="464"/>
      <c r="BG127" s="464"/>
      <c r="BH127" s="464"/>
      <c r="BI127" s="464"/>
      <c r="BJ127" s="464"/>
      <c r="BK127" s="464"/>
      <c r="BL127" s="464"/>
      <c r="BM127" s="464"/>
      <c r="BN127" s="464"/>
      <c r="BO127" s="464"/>
      <c r="BP127" s="464"/>
      <c r="BQ127" s="464"/>
      <c r="BR127" s="464"/>
      <c r="BS127" s="464"/>
      <c r="BT127" s="464"/>
      <c r="BU127" s="464"/>
      <c r="BV127" s="464"/>
      <c r="BW127" s="464"/>
      <c r="BX127" s="464"/>
      <c r="BY127" s="464"/>
      <c r="BZ127" s="464"/>
      <c r="CA127" s="464"/>
      <c r="CB127" s="464"/>
      <c r="CC127" s="464"/>
      <c r="CD127" s="464"/>
      <c r="CE127" s="464"/>
      <c r="CF127" s="464"/>
      <c r="CG127" s="464"/>
      <c r="CH127" s="464"/>
      <c r="CI127" s="464"/>
      <c r="CJ127" s="464"/>
      <c r="CK127" s="464"/>
      <c r="CL127" s="464"/>
      <c r="CM127" s="464"/>
      <c r="CN127" s="464"/>
      <c r="CO127" s="464"/>
      <c r="CP127" s="464"/>
      <c r="CQ127" s="464"/>
      <c r="CR127" s="464"/>
      <c r="CS127" s="464"/>
      <c r="CT127" s="464"/>
      <c r="CU127" s="464"/>
      <c r="CV127" s="464"/>
      <c r="CW127" s="465"/>
      <c r="CX127" s="463" t="s">
        <v>75</v>
      </c>
      <c r="CY127" s="450"/>
      <c r="CZ127" s="450"/>
      <c r="DA127" s="450"/>
      <c r="DB127" s="450"/>
      <c r="DC127" s="450"/>
      <c r="DD127" s="450"/>
      <c r="DE127" s="450"/>
      <c r="DF127" s="450"/>
      <c r="DG127" s="450"/>
      <c r="DH127" s="450"/>
      <c r="DI127" s="451"/>
      <c r="DJ127" s="36">
        <v>6351128</v>
      </c>
      <c r="DK127" s="54">
        <v>6212616</v>
      </c>
      <c r="DL127" s="36">
        <v>5552919</v>
      </c>
    </row>
    <row r="128" spans="1:116">
      <c r="B128" s="463"/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1"/>
      <c r="N128" s="59"/>
      <c r="O128" s="464" t="s">
        <v>281</v>
      </c>
      <c r="P128" s="464"/>
      <c r="Q128" s="464"/>
      <c r="R128" s="464"/>
      <c r="S128" s="464"/>
      <c r="T128" s="464"/>
      <c r="U128" s="464"/>
      <c r="V128" s="464"/>
      <c r="W128" s="464"/>
      <c r="X128" s="464"/>
      <c r="Y128" s="464"/>
      <c r="Z128" s="464"/>
      <c r="AA128" s="464"/>
      <c r="AB128" s="464"/>
      <c r="AC128" s="464"/>
      <c r="AD128" s="464"/>
      <c r="AE128" s="464"/>
      <c r="AF128" s="464"/>
      <c r="AG128" s="464"/>
      <c r="AH128" s="464"/>
      <c r="AI128" s="464"/>
      <c r="AJ128" s="464"/>
      <c r="AK128" s="464"/>
      <c r="AL128" s="464"/>
      <c r="AM128" s="464"/>
      <c r="AN128" s="464"/>
      <c r="AO128" s="464"/>
      <c r="AP128" s="464"/>
      <c r="AQ128" s="464"/>
      <c r="AR128" s="464"/>
      <c r="AS128" s="464"/>
      <c r="AT128" s="464"/>
      <c r="AU128" s="464"/>
      <c r="AV128" s="464"/>
      <c r="AW128" s="464"/>
      <c r="AX128" s="464"/>
      <c r="AY128" s="464"/>
      <c r="AZ128" s="464"/>
      <c r="BA128" s="464"/>
      <c r="BB128" s="464"/>
      <c r="BC128" s="464"/>
      <c r="BD128" s="464"/>
      <c r="BE128" s="464"/>
      <c r="BF128" s="464"/>
      <c r="BG128" s="464"/>
      <c r="BH128" s="464"/>
      <c r="BI128" s="464"/>
      <c r="BJ128" s="464"/>
      <c r="BK128" s="464"/>
      <c r="BL128" s="464"/>
      <c r="BM128" s="464"/>
      <c r="BN128" s="464"/>
      <c r="BO128" s="464"/>
      <c r="BP128" s="464"/>
      <c r="BQ128" s="464"/>
      <c r="BR128" s="464"/>
      <c r="BS128" s="464"/>
      <c r="BT128" s="464"/>
      <c r="BU128" s="464"/>
      <c r="BV128" s="464"/>
      <c r="BW128" s="464"/>
      <c r="BX128" s="464"/>
      <c r="BY128" s="464"/>
      <c r="BZ128" s="464"/>
      <c r="CA128" s="464"/>
      <c r="CB128" s="464"/>
      <c r="CC128" s="464"/>
      <c r="CD128" s="464"/>
      <c r="CE128" s="464"/>
      <c r="CF128" s="464"/>
      <c r="CG128" s="464"/>
      <c r="CH128" s="464"/>
      <c r="CI128" s="464"/>
      <c r="CJ128" s="464"/>
      <c r="CK128" s="464"/>
      <c r="CL128" s="464"/>
      <c r="CM128" s="464"/>
      <c r="CN128" s="464"/>
      <c r="CO128" s="464"/>
      <c r="CP128" s="464"/>
      <c r="CQ128" s="464"/>
      <c r="CR128" s="464"/>
      <c r="CS128" s="464"/>
      <c r="CT128" s="464"/>
      <c r="CU128" s="464"/>
      <c r="CV128" s="464"/>
      <c r="CW128" s="465"/>
      <c r="CX128" s="463" t="s">
        <v>74</v>
      </c>
      <c r="CY128" s="450"/>
      <c r="CZ128" s="450"/>
      <c r="DA128" s="450"/>
      <c r="DB128" s="450"/>
      <c r="DC128" s="450"/>
      <c r="DD128" s="450"/>
      <c r="DE128" s="450"/>
      <c r="DF128" s="450"/>
      <c r="DG128" s="450"/>
      <c r="DH128" s="450"/>
      <c r="DI128" s="451"/>
      <c r="DJ128" s="36"/>
      <c r="DK128" s="54"/>
      <c r="DL128" s="36"/>
    </row>
    <row r="129" spans="1:125">
      <c r="B129" s="463"/>
      <c r="C129" s="450"/>
      <c r="D129" s="450"/>
      <c r="E129" s="450"/>
      <c r="F129" s="450"/>
      <c r="G129" s="450"/>
      <c r="H129" s="450"/>
      <c r="I129" s="450"/>
      <c r="J129" s="450"/>
      <c r="K129" s="450"/>
      <c r="L129" s="450"/>
      <c r="M129" s="451"/>
      <c r="N129" s="59"/>
      <c r="O129" s="464" t="s">
        <v>282</v>
      </c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4"/>
      <c r="AF129" s="464"/>
      <c r="AG129" s="464"/>
      <c r="AH129" s="464"/>
      <c r="AI129" s="464"/>
      <c r="AJ129" s="464"/>
      <c r="AK129" s="464"/>
      <c r="AL129" s="464"/>
      <c r="AM129" s="464"/>
      <c r="AN129" s="464"/>
      <c r="AO129" s="464"/>
      <c r="AP129" s="464"/>
      <c r="AQ129" s="464"/>
      <c r="AR129" s="464"/>
      <c r="AS129" s="464"/>
      <c r="AT129" s="464"/>
      <c r="AU129" s="464"/>
      <c r="AV129" s="464"/>
      <c r="AW129" s="464"/>
      <c r="AX129" s="464"/>
      <c r="AY129" s="464"/>
      <c r="AZ129" s="464"/>
      <c r="BA129" s="464"/>
      <c r="BB129" s="464"/>
      <c r="BC129" s="464"/>
      <c r="BD129" s="464"/>
      <c r="BE129" s="464"/>
      <c r="BF129" s="464"/>
      <c r="BG129" s="464"/>
      <c r="BH129" s="464"/>
      <c r="BI129" s="464"/>
      <c r="BJ129" s="464"/>
      <c r="BK129" s="464"/>
      <c r="BL129" s="464"/>
      <c r="BM129" s="464"/>
      <c r="BN129" s="464"/>
      <c r="BO129" s="464"/>
      <c r="BP129" s="464"/>
      <c r="BQ129" s="464"/>
      <c r="BR129" s="464"/>
      <c r="BS129" s="464"/>
      <c r="BT129" s="464"/>
      <c r="BU129" s="464"/>
      <c r="BV129" s="464"/>
      <c r="BW129" s="464"/>
      <c r="BX129" s="464"/>
      <c r="BY129" s="464"/>
      <c r="BZ129" s="464"/>
      <c r="CA129" s="464"/>
      <c r="CB129" s="464"/>
      <c r="CC129" s="464"/>
      <c r="CD129" s="464"/>
      <c r="CE129" s="464"/>
      <c r="CF129" s="464"/>
      <c r="CG129" s="464"/>
      <c r="CH129" s="464"/>
      <c r="CI129" s="464"/>
      <c r="CJ129" s="464"/>
      <c r="CK129" s="464"/>
      <c r="CL129" s="464"/>
      <c r="CM129" s="464"/>
      <c r="CN129" s="464"/>
      <c r="CO129" s="464"/>
      <c r="CP129" s="464"/>
      <c r="CQ129" s="464"/>
      <c r="CR129" s="464"/>
      <c r="CS129" s="464"/>
      <c r="CT129" s="464"/>
      <c r="CU129" s="464"/>
      <c r="CV129" s="464"/>
      <c r="CW129" s="465"/>
      <c r="CX129" s="463" t="s">
        <v>73</v>
      </c>
      <c r="CY129" s="450"/>
      <c r="CZ129" s="450"/>
      <c r="DA129" s="450"/>
      <c r="DB129" s="450"/>
      <c r="DC129" s="450"/>
      <c r="DD129" s="450"/>
      <c r="DE129" s="450"/>
      <c r="DF129" s="450"/>
      <c r="DG129" s="450"/>
      <c r="DH129" s="450"/>
      <c r="DI129" s="451"/>
      <c r="DJ129" s="36">
        <v>522672</v>
      </c>
      <c r="DK129" s="54">
        <v>10806</v>
      </c>
      <c r="DL129" s="36">
        <v>354810</v>
      </c>
    </row>
    <row r="130" spans="1:125">
      <c r="B130" s="463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1"/>
      <c r="N130" s="59"/>
      <c r="O130" s="464" t="s">
        <v>283</v>
      </c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464"/>
      <c r="AA130" s="464"/>
      <c r="AB130" s="464"/>
      <c r="AC130" s="464"/>
      <c r="AD130" s="464"/>
      <c r="AE130" s="464"/>
      <c r="AF130" s="464"/>
      <c r="AG130" s="464"/>
      <c r="AH130" s="464"/>
      <c r="AI130" s="464"/>
      <c r="AJ130" s="464"/>
      <c r="AK130" s="464"/>
      <c r="AL130" s="464"/>
      <c r="AM130" s="464"/>
      <c r="AN130" s="464"/>
      <c r="AO130" s="464"/>
      <c r="AP130" s="464"/>
      <c r="AQ130" s="464"/>
      <c r="AR130" s="464"/>
      <c r="AS130" s="464"/>
      <c r="AT130" s="464"/>
      <c r="AU130" s="464"/>
      <c r="AV130" s="464"/>
      <c r="AW130" s="464"/>
      <c r="AX130" s="464"/>
      <c r="AY130" s="464"/>
      <c r="AZ130" s="464"/>
      <c r="BA130" s="464"/>
      <c r="BB130" s="464"/>
      <c r="BC130" s="464"/>
      <c r="BD130" s="464"/>
      <c r="BE130" s="464"/>
      <c r="BF130" s="464"/>
      <c r="BG130" s="464"/>
      <c r="BH130" s="464"/>
      <c r="BI130" s="464"/>
      <c r="BJ130" s="464"/>
      <c r="BK130" s="464"/>
      <c r="BL130" s="464"/>
      <c r="BM130" s="464"/>
      <c r="BN130" s="464"/>
      <c r="BO130" s="464"/>
      <c r="BP130" s="464"/>
      <c r="BQ130" s="464"/>
      <c r="BR130" s="464"/>
      <c r="BS130" s="464"/>
      <c r="BT130" s="464"/>
      <c r="BU130" s="464"/>
      <c r="BV130" s="464"/>
      <c r="BW130" s="464"/>
      <c r="BX130" s="464"/>
      <c r="BY130" s="464"/>
      <c r="BZ130" s="464"/>
      <c r="CA130" s="464"/>
      <c r="CB130" s="464"/>
      <c r="CC130" s="464"/>
      <c r="CD130" s="464"/>
      <c r="CE130" s="464"/>
      <c r="CF130" s="464"/>
      <c r="CG130" s="464"/>
      <c r="CH130" s="464"/>
      <c r="CI130" s="464"/>
      <c r="CJ130" s="464"/>
      <c r="CK130" s="464"/>
      <c r="CL130" s="464"/>
      <c r="CM130" s="464"/>
      <c r="CN130" s="464"/>
      <c r="CO130" s="464"/>
      <c r="CP130" s="464"/>
      <c r="CQ130" s="464"/>
      <c r="CR130" s="464"/>
      <c r="CS130" s="464"/>
      <c r="CT130" s="464"/>
      <c r="CU130" s="464"/>
      <c r="CV130" s="464"/>
      <c r="CW130" s="465"/>
      <c r="CX130" s="463" t="s">
        <v>72</v>
      </c>
      <c r="CY130" s="450"/>
      <c r="CZ130" s="450"/>
      <c r="DA130" s="450"/>
      <c r="DB130" s="450"/>
      <c r="DC130" s="450"/>
      <c r="DD130" s="450"/>
      <c r="DE130" s="450"/>
      <c r="DF130" s="450"/>
      <c r="DG130" s="450"/>
      <c r="DH130" s="450"/>
      <c r="DI130" s="451"/>
      <c r="DJ130" s="36">
        <v>245185</v>
      </c>
      <c r="DK130" s="54">
        <v>312890</v>
      </c>
      <c r="DL130" s="36">
        <v>235424</v>
      </c>
    </row>
    <row r="131" spans="1:125">
      <c r="B131" s="463"/>
      <c r="C131" s="450"/>
      <c r="D131" s="450"/>
      <c r="E131" s="450"/>
      <c r="F131" s="450"/>
      <c r="G131" s="450"/>
      <c r="H131" s="450"/>
      <c r="I131" s="450"/>
      <c r="J131" s="450"/>
      <c r="K131" s="450"/>
      <c r="L131" s="450"/>
      <c r="M131" s="451"/>
      <c r="N131" s="59"/>
      <c r="O131" s="464" t="s">
        <v>284</v>
      </c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  <c r="Z131" s="464"/>
      <c r="AA131" s="464"/>
      <c r="AB131" s="464"/>
      <c r="AC131" s="464"/>
      <c r="AD131" s="464"/>
      <c r="AE131" s="464"/>
      <c r="AF131" s="464"/>
      <c r="AG131" s="464"/>
      <c r="AH131" s="464"/>
      <c r="AI131" s="464"/>
      <c r="AJ131" s="464"/>
      <c r="AK131" s="464"/>
      <c r="AL131" s="464"/>
      <c r="AM131" s="464"/>
      <c r="AN131" s="464"/>
      <c r="AO131" s="464"/>
      <c r="AP131" s="464"/>
      <c r="AQ131" s="464"/>
      <c r="AR131" s="464"/>
      <c r="AS131" s="464"/>
      <c r="AT131" s="464"/>
      <c r="AU131" s="464"/>
      <c r="AV131" s="464"/>
      <c r="AW131" s="464"/>
      <c r="AX131" s="464"/>
      <c r="AY131" s="464"/>
      <c r="AZ131" s="464"/>
      <c r="BA131" s="464"/>
      <c r="BB131" s="464"/>
      <c r="BC131" s="464"/>
      <c r="BD131" s="464"/>
      <c r="BE131" s="464"/>
      <c r="BF131" s="464"/>
      <c r="BG131" s="464"/>
      <c r="BH131" s="464"/>
      <c r="BI131" s="464"/>
      <c r="BJ131" s="464"/>
      <c r="BK131" s="464"/>
      <c r="BL131" s="464"/>
      <c r="BM131" s="464"/>
      <c r="BN131" s="464"/>
      <c r="BO131" s="464"/>
      <c r="BP131" s="464"/>
      <c r="BQ131" s="464"/>
      <c r="BR131" s="464"/>
      <c r="BS131" s="464"/>
      <c r="BT131" s="464"/>
      <c r="BU131" s="464"/>
      <c r="BV131" s="464"/>
      <c r="BW131" s="464"/>
      <c r="BX131" s="464"/>
      <c r="BY131" s="464"/>
      <c r="BZ131" s="464"/>
      <c r="CA131" s="464"/>
      <c r="CB131" s="464"/>
      <c r="CC131" s="464"/>
      <c r="CD131" s="464"/>
      <c r="CE131" s="464"/>
      <c r="CF131" s="464"/>
      <c r="CG131" s="464"/>
      <c r="CH131" s="464"/>
      <c r="CI131" s="464"/>
      <c r="CJ131" s="464"/>
      <c r="CK131" s="464"/>
      <c r="CL131" s="464"/>
      <c r="CM131" s="464"/>
      <c r="CN131" s="464"/>
      <c r="CO131" s="464"/>
      <c r="CP131" s="464"/>
      <c r="CQ131" s="464"/>
      <c r="CR131" s="464"/>
      <c r="CS131" s="464"/>
      <c r="CT131" s="464"/>
      <c r="CU131" s="464"/>
      <c r="CV131" s="464"/>
      <c r="CW131" s="465"/>
      <c r="CX131" s="463" t="s">
        <v>71</v>
      </c>
      <c r="CY131" s="450"/>
      <c r="CZ131" s="450"/>
      <c r="DA131" s="450"/>
      <c r="DB131" s="450"/>
      <c r="DC131" s="450"/>
      <c r="DD131" s="450"/>
      <c r="DE131" s="450"/>
      <c r="DF131" s="450"/>
      <c r="DG131" s="450"/>
      <c r="DH131" s="450"/>
      <c r="DI131" s="451"/>
      <c r="DJ131" s="36">
        <v>751630</v>
      </c>
      <c r="DK131" s="54">
        <v>786475</v>
      </c>
      <c r="DL131" s="36">
        <v>482355</v>
      </c>
    </row>
    <row r="132" spans="1:125">
      <c r="B132" s="463"/>
      <c r="C132" s="450"/>
      <c r="D132" s="450"/>
      <c r="E132" s="450"/>
      <c r="F132" s="450"/>
      <c r="G132" s="450"/>
      <c r="H132" s="450"/>
      <c r="I132" s="450"/>
      <c r="J132" s="450"/>
      <c r="K132" s="450"/>
      <c r="L132" s="450"/>
      <c r="M132" s="451"/>
      <c r="N132" s="59"/>
      <c r="O132" s="464" t="s">
        <v>285</v>
      </c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4"/>
      <c r="AC132" s="464"/>
      <c r="AD132" s="464"/>
      <c r="AE132" s="464"/>
      <c r="AF132" s="464"/>
      <c r="AG132" s="464"/>
      <c r="AH132" s="464"/>
      <c r="AI132" s="464"/>
      <c r="AJ132" s="464"/>
      <c r="AK132" s="464"/>
      <c r="AL132" s="464"/>
      <c r="AM132" s="464"/>
      <c r="AN132" s="464"/>
      <c r="AO132" s="464"/>
      <c r="AP132" s="464"/>
      <c r="AQ132" s="464"/>
      <c r="AR132" s="464"/>
      <c r="AS132" s="464"/>
      <c r="AT132" s="464"/>
      <c r="AU132" s="464"/>
      <c r="AV132" s="464"/>
      <c r="AW132" s="464"/>
      <c r="AX132" s="464"/>
      <c r="AY132" s="464"/>
      <c r="AZ132" s="464"/>
      <c r="BA132" s="464"/>
      <c r="BB132" s="464"/>
      <c r="BC132" s="464"/>
      <c r="BD132" s="464"/>
      <c r="BE132" s="464"/>
      <c r="BF132" s="464"/>
      <c r="BG132" s="464"/>
      <c r="BH132" s="464"/>
      <c r="BI132" s="464"/>
      <c r="BJ132" s="464"/>
      <c r="BK132" s="464"/>
      <c r="BL132" s="464"/>
      <c r="BM132" s="464"/>
      <c r="BN132" s="464"/>
      <c r="BO132" s="464"/>
      <c r="BP132" s="464"/>
      <c r="BQ132" s="464"/>
      <c r="BR132" s="464"/>
      <c r="BS132" s="464"/>
      <c r="BT132" s="464"/>
      <c r="BU132" s="464"/>
      <c r="BV132" s="464"/>
      <c r="BW132" s="464"/>
      <c r="BX132" s="464"/>
      <c r="BY132" s="464"/>
      <c r="BZ132" s="464"/>
      <c r="CA132" s="464"/>
      <c r="CB132" s="464"/>
      <c r="CC132" s="464"/>
      <c r="CD132" s="464"/>
      <c r="CE132" s="464"/>
      <c r="CF132" s="464"/>
      <c r="CG132" s="464"/>
      <c r="CH132" s="464"/>
      <c r="CI132" s="464"/>
      <c r="CJ132" s="464"/>
      <c r="CK132" s="464"/>
      <c r="CL132" s="464"/>
      <c r="CM132" s="464"/>
      <c r="CN132" s="464"/>
      <c r="CO132" s="464"/>
      <c r="CP132" s="464"/>
      <c r="CQ132" s="464"/>
      <c r="CR132" s="464"/>
      <c r="CS132" s="464"/>
      <c r="CT132" s="464"/>
      <c r="CU132" s="464"/>
      <c r="CV132" s="464"/>
      <c r="CW132" s="465"/>
      <c r="CX132" s="463" t="s">
        <v>70</v>
      </c>
      <c r="CY132" s="450"/>
      <c r="CZ132" s="450"/>
      <c r="DA132" s="450"/>
      <c r="DB132" s="450"/>
      <c r="DC132" s="450"/>
      <c r="DD132" s="450"/>
      <c r="DE132" s="450"/>
      <c r="DF132" s="450"/>
      <c r="DG132" s="450"/>
      <c r="DH132" s="450"/>
      <c r="DI132" s="451"/>
      <c r="DJ132" s="36">
        <v>2018459</v>
      </c>
      <c r="DK132" s="54">
        <v>2047937</v>
      </c>
      <c r="DL132" s="36">
        <v>3634397</v>
      </c>
    </row>
    <row r="133" spans="1:125">
      <c r="B133" s="463"/>
      <c r="C133" s="450"/>
      <c r="D133" s="450"/>
      <c r="E133" s="450"/>
      <c r="F133" s="450"/>
      <c r="G133" s="450"/>
      <c r="H133" s="450"/>
      <c r="I133" s="450"/>
      <c r="J133" s="450"/>
      <c r="K133" s="450"/>
      <c r="L133" s="450"/>
      <c r="M133" s="451"/>
      <c r="N133" s="59"/>
      <c r="O133" s="466" t="s">
        <v>286</v>
      </c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7"/>
      <c r="AC133" s="467"/>
      <c r="AD133" s="467"/>
      <c r="AE133" s="467"/>
      <c r="AF133" s="467"/>
      <c r="AG133" s="467"/>
      <c r="AH133" s="467"/>
      <c r="AI133" s="467"/>
      <c r="AJ133" s="467"/>
      <c r="AK133" s="467"/>
      <c r="AL133" s="467"/>
      <c r="AM133" s="467"/>
      <c r="AN133" s="467"/>
      <c r="AO133" s="467"/>
      <c r="AP133" s="467"/>
      <c r="AQ133" s="467"/>
      <c r="AR133" s="467"/>
      <c r="AS133" s="467"/>
      <c r="AT133" s="467"/>
      <c r="AU133" s="467"/>
      <c r="AV133" s="467"/>
      <c r="AW133" s="467"/>
      <c r="AX133" s="467"/>
      <c r="AY133" s="467"/>
      <c r="AZ133" s="467"/>
      <c r="BA133" s="467"/>
      <c r="BB133" s="467"/>
      <c r="BC133" s="467"/>
      <c r="BD133" s="467"/>
      <c r="BE133" s="467"/>
      <c r="BF133" s="467"/>
      <c r="BG133" s="467"/>
      <c r="BH133" s="467"/>
      <c r="BI133" s="467"/>
      <c r="BJ133" s="467"/>
      <c r="BK133" s="467"/>
      <c r="BL133" s="467"/>
      <c r="BM133" s="467"/>
      <c r="BN133" s="467"/>
      <c r="BO133" s="467"/>
      <c r="BP133" s="467"/>
      <c r="BQ133" s="467"/>
      <c r="BR133" s="467"/>
      <c r="BS133" s="467"/>
      <c r="BT133" s="467"/>
      <c r="BU133" s="467"/>
      <c r="BV133" s="467"/>
      <c r="BW133" s="467"/>
      <c r="BX133" s="467"/>
      <c r="BY133" s="467"/>
      <c r="BZ133" s="467"/>
      <c r="CA133" s="467"/>
      <c r="CB133" s="467"/>
      <c r="CC133" s="467"/>
      <c r="CD133" s="467"/>
      <c r="CE133" s="467"/>
      <c r="CF133" s="467"/>
      <c r="CG133" s="467"/>
      <c r="CH133" s="467"/>
      <c r="CI133" s="467"/>
      <c r="CJ133" s="467"/>
      <c r="CK133" s="467"/>
      <c r="CL133" s="467"/>
      <c r="CM133" s="467"/>
      <c r="CN133" s="467"/>
      <c r="CO133" s="467"/>
      <c r="CP133" s="467"/>
      <c r="CQ133" s="467"/>
      <c r="CR133" s="467"/>
      <c r="CS133" s="467"/>
      <c r="CT133" s="467"/>
      <c r="CU133" s="467"/>
      <c r="CV133" s="467"/>
      <c r="CW133" s="468"/>
      <c r="CX133" s="463" t="s">
        <v>69</v>
      </c>
      <c r="CY133" s="450"/>
      <c r="CZ133" s="450"/>
      <c r="DA133" s="450"/>
      <c r="DB133" s="450"/>
      <c r="DC133" s="450"/>
      <c r="DD133" s="450"/>
      <c r="DE133" s="450"/>
      <c r="DF133" s="450"/>
      <c r="DG133" s="450"/>
      <c r="DH133" s="450"/>
      <c r="DI133" s="451"/>
      <c r="DJ133" s="36">
        <v>13183</v>
      </c>
      <c r="DK133" s="54">
        <v>18754</v>
      </c>
      <c r="DL133" s="36">
        <v>10857</v>
      </c>
    </row>
    <row r="134" spans="1:125">
      <c r="B134" s="463"/>
      <c r="C134" s="450"/>
      <c r="D134" s="450"/>
      <c r="E134" s="450"/>
      <c r="F134" s="450"/>
      <c r="G134" s="450"/>
      <c r="H134" s="450"/>
      <c r="I134" s="450"/>
      <c r="J134" s="450"/>
      <c r="K134" s="450"/>
      <c r="L134" s="450"/>
      <c r="M134" s="451"/>
      <c r="N134" s="59"/>
      <c r="O134" s="464" t="s">
        <v>287</v>
      </c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464"/>
      <c r="AA134" s="464"/>
      <c r="AB134" s="464"/>
      <c r="AC134" s="464"/>
      <c r="AD134" s="464"/>
      <c r="AE134" s="464"/>
      <c r="AF134" s="464"/>
      <c r="AG134" s="464"/>
      <c r="AH134" s="464"/>
      <c r="AI134" s="464"/>
      <c r="AJ134" s="464"/>
      <c r="AK134" s="464"/>
      <c r="AL134" s="464"/>
      <c r="AM134" s="464"/>
      <c r="AN134" s="464"/>
      <c r="AO134" s="464"/>
      <c r="AP134" s="464"/>
      <c r="AQ134" s="464"/>
      <c r="AR134" s="464"/>
      <c r="AS134" s="464"/>
      <c r="AT134" s="464"/>
      <c r="AU134" s="464"/>
      <c r="AV134" s="464"/>
      <c r="AW134" s="464"/>
      <c r="AX134" s="464"/>
      <c r="AY134" s="464"/>
      <c r="AZ134" s="464"/>
      <c r="BA134" s="464"/>
      <c r="BB134" s="464"/>
      <c r="BC134" s="464"/>
      <c r="BD134" s="464"/>
      <c r="BE134" s="464"/>
      <c r="BF134" s="464"/>
      <c r="BG134" s="464"/>
      <c r="BH134" s="464"/>
      <c r="BI134" s="464"/>
      <c r="BJ134" s="464"/>
      <c r="BK134" s="464"/>
      <c r="BL134" s="464"/>
      <c r="BM134" s="464"/>
      <c r="BN134" s="464"/>
      <c r="BO134" s="464"/>
      <c r="BP134" s="464"/>
      <c r="BQ134" s="464"/>
      <c r="BR134" s="464"/>
      <c r="BS134" s="464"/>
      <c r="BT134" s="464"/>
      <c r="BU134" s="464"/>
      <c r="BV134" s="464"/>
      <c r="BW134" s="464"/>
      <c r="BX134" s="464"/>
      <c r="BY134" s="464"/>
      <c r="BZ134" s="464"/>
      <c r="CA134" s="464"/>
      <c r="CB134" s="464"/>
      <c r="CC134" s="464"/>
      <c r="CD134" s="464"/>
      <c r="CE134" s="464"/>
      <c r="CF134" s="464"/>
      <c r="CG134" s="464"/>
      <c r="CH134" s="464"/>
      <c r="CI134" s="464"/>
      <c r="CJ134" s="464"/>
      <c r="CK134" s="464"/>
      <c r="CL134" s="464"/>
      <c r="CM134" s="464"/>
      <c r="CN134" s="464"/>
      <c r="CO134" s="464"/>
      <c r="CP134" s="464"/>
      <c r="CQ134" s="464"/>
      <c r="CR134" s="464"/>
      <c r="CS134" s="464"/>
      <c r="CT134" s="464"/>
      <c r="CU134" s="464"/>
      <c r="CV134" s="464"/>
      <c r="CW134" s="465"/>
      <c r="CX134" s="463" t="s">
        <v>68</v>
      </c>
      <c r="CY134" s="450"/>
      <c r="CZ134" s="450"/>
      <c r="DA134" s="450"/>
      <c r="DB134" s="450"/>
      <c r="DC134" s="450"/>
      <c r="DD134" s="450"/>
      <c r="DE134" s="450"/>
      <c r="DF134" s="450"/>
      <c r="DG134" s="450"/>
      <c r="DH134" s="450"/>
      <c r="DI134" s="451"/>
      <c r="DJ134" s="36">
        <v>536241</v>
      </c>
      <c r="DK134" s="54">
        <v>732502</v>
      </c>
      <c r="DL134" s="36">
        <v>328102</v>
      </c>
    </row>
    <row r="135" spans="1:125">
      <c r="B135" s="449"/>
      <c r="C135" s="450"/>
      <c r="D135" s="450"/>
      <c r="E135" s="450"/>
      <c r="F135" s="450"/>
      <c r="G135" s="450"/>
      <c r="H135" s="450"/>
      <c r="I135" s="450"/>
      <c r="J135" s="450"/>
      <c r="K135" s="450"/>
      <c r="L135" s="450"/>
      <c r="M135" s="451"/>
      <c r="N135" s="67"/>
      <c r="O135" s="456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R135" s="461"/>
      <c r="AS135" s="461"/>
      <c r="AT135" s="461"/>
      <c r="AU135" s="461"/>
      <c r="AV135" s="461"/>
      <c r="AW135" s="461"/>
      <c r="AX135" s="461"/>
      <c r="AY135" s="461"/>
      <c r="AZ135" s="461"/>
      <c r="BA135" s="461"/>
      <c r="BB135" s="461"/>
      <c r="BC135" s="461"/>
      <c r="BD135" s="461"/>
      <c r="BE135" s="461"/>
      <c r="BF135" s="461"/>
      <c r="BG135" s="461"/>
      <c r="BH135" s="461"/>
      <c r="BI135" s="461"/>
      <c r="BJ135" s="461"/>
      <c r="BK135" s="461"/>
      <c r="BL135" s="461"/>
      <c r="BM135" s="461"/>
      <c r="BN135" s="461"/>
      <c r="BO135" s="461"/>
      <c r="BP135" s="461"/>
      <c r="BQ135" s="461"/>
      <c r="BR135" s="461"/>
      <c r="BS135" s="461"/>
      <c r="BT135" s="461"/>
      <c r="BU135" s="461"/>
      <c r="BV135" s="461"/>
      <c r="BW135" s="461"/>
      <c r="BX135" s="461"/>
      <c r="BY135" s="461"/>
      <c r="BZ135" s="461"/>
      <c r="CA135" s="461"/>
      <c r="CB135" s="461"/>
      <c r="CC135" s="461"/>
      <c r="CD135" s="461"/>
      <c r="CE135" s="461"/>
      <c r="CF135" s="461"/>
      <c r="CG135" s="461"/>
      <c r="CH135" s="461"/>
      <c r="CI135" s="461"/>
      <c r="CJ135" s="461"/>
      <c r="CK135" s="461"/>
      <c r="CL135" s="461"/>
      <c r="CM135" s="461"/>
      <c r="CN135" s="461"/>
      <c r="CO135" s="461"/>
      <c r="CP135" s="461"/>
      <c r="CQ135" s="461"/>
      <c r="CR135" s="461"/>
      <c r="CS135" s="461"/>
      <c r="CT135" s="461"/>
      <c r="CU135" s="461"/>
      <c r="CV135" s="461"/>
      <c r="CW135" s="462"/>
      <c r="CX135" s="449"/>
      <c r="CY135" s="450"/>
      <c r="CZ135" s="450"/>
      <c r="DA135" s="450"/>
      <c r="DB135" s="450"/>
      <c r="DC135" s="450"/>
      <c r="DD135" s="450"/>
      <c r="DE135" s="450"/>
      <c r="DF135" s="450"/>
      <c r="DG135" s="450"/>
      <c r="DH135" s="450"/>
      <c r="DI135" s="451"/>
      <c r="DJ135" s="107"/>
      <c r="DK135" s="276"/>
      <c r="DL135" s="107"/>
    </row>
    <row r="136" spans="1:125">
      <c r="B136" s="463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1"/>
      <c r="N136" s="59"/>
      <c r="O136" s="464" t="s">
        <v>288</v>
      </c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4"/>
      <c r="AX136" s="464"/>
      <c r="AY136" s="464"/>
      <c r="AZ136" s="464"/>
      <c r="BA136" s="464"/>
      <c r="BB136" s="464"/>
      <c r="BC136" s="464"/>
      <c r="BD136" s="464"/>
      <c r="BE136" s="464"/>
      <c r="BF136" s="464"/>
      <c r="BG136" s="464"/>
      <c r="BH136" s="464"/>
      <c r="BI136" s="464"/>
      <c r="BJ136" s="464"/>
      <c r="BK136" s="464"/>
      <c r="BL136" s="464"/>
      <c r="BM136" s="464"/>
      <c r="BN136" s="464"/>
      <c r="BO136" s="464"/>
      <c r="BP136" s="464"/>
      <c r="BQ136" s="464"/>
      <c r="BR136" s="464"/>
      <c r="BS136" s="464"/>
      <c r="BT136" s="464"/>
      <c r="BU136" s="464"/>
      <c r="BV136" s="464"/>
      <c r="BW136" s="464"/>
      <c r="BX136" s="464"/>
      <c r="BY136" s="464"/>
      <c r="BZ136" s="464"/>
      <c r="CA136" s="464"/>
      <c r="CB136" s="464"/>
      <c r="CC136" s="464"/>
      <c r="CD136" s="464"/>
      <c r="CE136" s="464"/>
      <c r="CF136" s="464"/>
      <c r="CG136" s="464"/>
      <c r="CH136" s="464"/>
      <c r="CI136" s="464"/>
      <c r="CJ136" s="464"/>
      <c r="CK136" s="464"/>
      <c r="CL136" s="464"/>
      <c r="CM136" s="464"/>
      <c r="CN136" s="464"/>
      <c r="CO136" s="464"/>
      <c r="CP136" s="464"/>
      <c r="CQ136" s="464"/>
      <c r="CR136" s="464"/>
      <c r="CS136" s="464"/>
      <c r="CT136" s="464"/>
      <c r="CU136" s="464"/>
      <c r="CV136" s="464"/>
      <c r="CW136" s="465"/>
      <c r="CX136" s="449" t="s">
        <v>67</v>
      </c>
      <c r="CY136" s="450"/>
      <c r="CZ136" s="450"/>
      <c r="DA136" s="450"/>
      <c r="DB136" s="450"/>
      <c r="DC136" s="450"/>
      <c r="DD136" s="450"/>
      <c r="DE136" s="450"/>
      <c r="DF136" s="450"/>
      <c r="DG136" s="450"/>
      <c r="DH136" s="450"/>
      <c r="DI136" s="451"/>
      <c r="DJ136" s="36">
        <v>374</v>
      </c>
      <c r="DK136" s="54">
        <v>509</v>
      </c>
      <c r="DL136" s="36">
        <v>688</v>
      </c>
    </row>
    <row r="137" spans="1:125">
      <c r="B137" s="449"/>
      <c r="C137" s="450"/>
      <c r="D137" s="450"/>
      <c r="E137" s="450"/>
      <c r="F137" s="450"/>
      <c r="G137" s="450"/>
      <c r="H137" s="450"/>
      <c r="I137" s="450"/>
      <c r="J137" s="450"/>
      <c r="K137" s="450"/>
      <c r="L137" s="450"/>
      <c r="M137" s="451"/>
      <c r="N137" s="67"/>
      <c r="O137" s="456"/>
      <c r="P137" s="461"/>
      <c r="Q137" s="461"/>
      <c r="R137" s="461"/>
      <c r="S137" s="461"/>
      <c r="T137" s="461"/>
      <c r="U137" s="461"/>
      <c r="V137" s="461"/>
      <c r="W137" s="461"/>
      <c r="X137" s="461"/>
      <c r="Y137" s="461"/>
      <c r="Z137" s="461"/>
      <c r="AA137" s="461"/>
      <c r="AB137" s="461"/>
      <c r="AC137" s="461"/>
      <c r="AD137" s="461"/>
      <c r="AE137" s="461"/>
      <c r="AF137" s="461"/>
      <c r="AG137" s="461"/>
      <c r="AH137" s="461"/>
      <c r="AI137" s="461"/>
      <c r="AJ137" s="461"/>
      <c r="AK137" s="461"/>
      <c r="AL137" s="461"/>
      <c r="AM137" s="461"/>
      <c r="AN137" s="461"/>
      <c r="AO137" s="461"/>
      <c r="AP137" s="461"/>
      <c r="AQ137" s="461"/>
      <c r="AR137" s="461"/>
      <c r="AS137" s="461"/>
      <c r="AT137" s="461"/>
      <c r="AU137" s="461"/>
      <c r="AV137" s="461"/>
      <c r="AW137" s="461"/>
      <c r="AX137" s="461"/>
      <c r="AY137" s="461"/>
      <c r="AZ137" s="461"/>
      <c r="BA137" s="461"/>
      <c r="BB137" s="461"/>
      <c r="BC137" s="461"/>
      <c r="BD137" s="461"/>
      <c r="BE137" s="461"/>
      <c r="BF137" s="461"/>
      <c r="BG137" s="461"/>
      <c r="BH137" s="461"/>
      <c r="BI137" s="461"/>
      <c r="BJ137" s="461"/>
      <c r="BK137" s="461"/>
      <c r="BL137" s="461"/>
      <c r="BM137" s="461"/>
      <c r="BN137" s="461"/>
      <c r="BO137" s="461"/>
      <c r="BP137" s="461"/>
      <c r="BQ137" s="461"/>
      <c r="BR137" s="461"/>
      <c r="BS137" s="461"/>
      <c r="BT137" s="461"/>
      <c r="BU137" s="461"/>
      <c r="BV137" s="461"/>
      <c r="BW137" s="461"/>
      <c r="BX137" s="461"/>
      <c r="BY137" s="461"/>
      <c r="BZ137" s="461"/>
      <c r="CA137" s="461"/>
      <c r="CB137" s="461"/>
      <c r="CC137" s="461"/>
      <c r="CD137" s="461"/>
      <c r="CE137" s="461"/>
      <c r="CF137" s="461"/>
      <c r="CG137" s="461"/>
      <c r="CH137" s="461"/>
      <c r="CI137" s="461"/>
      <c r="CJ137" s="461"/>
      <c r="CK137" s="461"/>
      <c r="CL137" s="461"/>
      <c r="CM137" s="461"/>
      <c r="CN137" s="461"/>
      <c r="CO137" s="461"/>
      <c r="CP137" s="461"/>
      <c r="CQ137" s="461"/>
      <c r="CR137" s="461"/>
      <c r="CS137" s="461"/>
      <c r="CT137" s="461"/>
      <c r="CU137" s="461"/>
      <c r="CV137" s="461"/>
      <c r="CW137" s="462"/>
      <c r="CX137" s="449"/>
      <c r="CY137" s="450"/>
      <c r="CZ137" s="450"/>
      <c r="DA137" s="450"/>
      <c r="DB137" s="450"/>
      <c r="DC137" s="450"/>
      <c r="DD137" s="450"/>
      <c r="DE137" s="450"/>
      <c r="DF137" s="450"/>
      <c r="DG137" s="450"/>
      <c r="DH137" s="450"/>
      <c r="DI137" s="451"/>
      <c r="DJ137" s="107"/>
      <c r="DK137" s="276"/>
      <c r="DL137" s="107"/>
    </row>
    <row r="138" spans="1:125">
      <c r="B138" s="463" t="s">
        <v>66</v>
      </c>
      <c r="C138" s="450"/>
      <c r="D138" s="450"/>
      <c r="E138" s="450"/>
      <c r="F138" s="450"/>
      <c r="G138" s="450"/>
      <c r="H138" s="450"/>
      <c r="I138" s="450"/>
      <c r="J138" s="450"/>
      <c r="K138" s="450"/>
      <c r="L138" s="450"/>
      <c r="M138" s="451"/>
      <c r="N138" s="59"/>
      <c r="O138" s="464" t="s">
        <v>273</v>
      </c>
      <c r="P138" s="464"/>
      <c r="Q138" s="464"/>
      <c r="R138" s="464"/>
      <c r="S138" s="464"/>
      <c r="T138" s="464"/>
      <c r="U138" s="464"/>
      <c r="V138" s="464"/>
      <c r="W138" s="464"/>
      <c r="X138" s="464"/>
      <c r="Y138" s="464"/>
      <c r="Z138" s="464"/>
      <c r="AA138" s="464"/>
      <c r="AB138" s="464"/>
      <c r="AC138" s="464"/>
      <c r="AD138" s="464"/>
      <c r="AE138" s="464"/>
      <c r="AF138" s="464"/>
      <c r="AG138" s="464"/>
      <c r="AH138" s="464"/>
      <c r="AI138" s="464"/>
      <c r="AJ138" s="464"/>
      <c r="AK138" s="464"/>
      <c r="AL138" s="464"/>
      <c r="AM138" s="464"/>
      <c r="AN138" s="464"/>
      <c r="AO138" s="464"/>
      <c r="AP138" s="464"/>
      <c r="AQ138" s="464"/>
      <c r="AR138" s="464"/>
      <c r="AS138" s="464"/>
      <c r="AT138" s="464"/>
      <c r="AU138" s="464"/>
      <c r="AV138" s="464"/>
      <c r="AW138" s="464"/>
      <c r="AX138" s="464"/>
      <c r="AY138" s="464"/>
      <c r="AZ138" s="464"/>
      <c r="BA138" s="464"/>
      <c r="BB138" s="464"/>
      <c r="BC138" s="464"/>
      <c r="BD138" s="464"/>
      <c r="BE138" s="464"/>
      <c r="BF138" s="464"/>
      <c r="BG138" s="464"/>
      <c r="BH138" s="464"/>
      <c r="BI138" s="464"/>
      <c r="BJ138" s="464"/>
      <c r="BK138" s="464"/>
      <c r="BL138" s="464"/>
      <c r="BM138" s="464"/>
      <c r="BN138" s="464"/>
      <c r="BO138" s="464"/>
      <c r="BP138" s="464"/>
      <c r="BQ138" s="464"/>
      <c r="BR138" s="464"/>
      <c r="BS138" s="464"/>
      <c r="BT138" s="464"/>
      <c r="BU138" s="464"/>
      <c r="BV138" s="464"/>
      <c r="BW138" s="464"/>
      <c r="BX138" s="464"/>
      <c r="BY138" s="464"/>
      <c r="BZ138" s="464"/>
      <c r="CA138" s="464"/>
      <c r="CB138" s="464"/>
      <c r="CC138" s="464"/>
      <c r="CD138" s="464"/>
      <c r="CE138" s="464"/>
      <c r="CF138" s="464"/>
      <c r="CG138" s="464"/>
      <c r="CH138" s="464"/>
      <c r="CI138" s="464"/>
      <c r="CJ138" s="464"/>
      <c r="CK138" s="464"/>
      <c r="CL138" s="464"/>
      <c r="CM138" s="464"/>
      <c r="CN138" s="464"/>
      <c r="CO138" s="464"/>
      <c r="CP138" s="464"/>
      <c r="CQ138" s="464"/>
      <c r="CR138" s="464"/>
      <c r="CS138" s="464"/>
      <c r="CT138" s="464"/>
      <c r="CU138" s="464"/>
      <c r="CV138" s="464"/>
      <c r="CW138" s="465"/>
      <c r="CX138" s="449" t="s">
        <v>19</v>
      </c>
      <c r="CY138" s="450"/>
      <c r="CZ138" s="450"/>
      <c r="DA138" s="450"/>
      <c r="DB138" s="450"/>
      <c r="DC138" s="450"/>
      <c r="DD138" s="450"/>
      <c r="DE138" s="450"/>
      <c r="DF138" s="450"/>
      <c r="DG138" s="450"/>
      <c r="DH138" s="450"/>
      <c r="DI138" s="451"/>
      <c r="DJ138" s="36">
        <v>1972576</v>
      </c>
      <c r="DK138" s="54">
        <v>1913451</v>
      </c>
      <c r="DL138" s="36">
        <v>3382831</v>
      </c>
    </row>
    <row r="139" spans="1:125">
      <c r="B139" s="449"/>
      <c r="C139" s="450"/>
      <c r="D139" s="450"/>
      <c r="E139" s="450"/>
      <c r="F139" s="450"/>
      <c r="G139" s="450"/>
      <c r="H139" s="450"/>
      <c r="I139" s="450"/>
      <c r="J139" s="450"/>
      <c r="K139" s="450"/>
      <c r="L139" s="450"/>
      <c r="M139" s="451"/>
      <c r="N139" s="67"/>
      <c r="O139" s="456"/>
      <c r="P139" s="456"/>
      <c r="Q139" s="456"/>
      <c r="R139" s="456"/>
      <c r="S139" s="456"/>
      <c r="T139" s="456"/>
      <c r="U139" s="456"/>
      <c r="V139" s="456"/>
      <c r="W139" s="456"/>
      <c r="X139" s="456"/>
      <c r="Y139" s="456"/>
      <c r="Z139" s="456"/>
      <c r="AA139" s="456"/>
      <c r="AB139" s="456"/>
      <c r="AC139" s="456"/>
      <c r="AD139" s="456"/>
      <c r="AE139" s="456"/>
      <c r="AF139" s="456"/>
      <c r="AG139" s="456"/>
      <c r="AH139" s="456"/>
      <c r="AI139" s="456"/>
      <c r="AJ139" s="456"/>
      <c r="AK139" s="456"/>
      <c r="AL139" s="456"/>
      <c r="AM139" s="456"/>
      <c r="AN139" s="456"/>
      <c r="AO139" s="456"/>
      <c r="AP139" s="456"/>
      <c r="AQ139" s="456"/>
      <c r="AR139" s="456"/>
      <c r="AS139" s="456"/>
      <c r="AT139" s="456"/>
      <c r="AU139" s="456"/>
      <c r="AV139" s="456"/>
      <c r="AW139" s="456"/>
      <c r="AX139" s="456"/>
      <c r="AY139" s="456"/>
      <c r="AZ139" s="456"/>
      <c r="BA139" s="456"/>
      <c r="BB139" s="456"/>
      <c r="BC139" s="456"/>
      <c r="BD139" s="456"/>
      <c r="BE139" s="456"/>
      <c r="BF139" s="456"/>
      <c r="BG139" s="456"/>
      <c r="BH139" s="456"/>
      <c r="BI139" s="456"/>
      <c r="BJ139" s="456"/>
      <c r="BK139" s="456"/>
      <c r="BL139" s="456"/>
      <c r="BM139" s="456"/>
      <c r="BN139" s="456"/>
      <c r="BO139" s="456"/>
      <c r="BP139" s="456"/>
      <c r="BQ139" s="456"/>
      <c r="BR139" s="456"/>
      <c r="BS139" s="456"/>
      <c r="BT139" s="456"/>
      <c r="BU139" s="456"/>
      <c r="BV139" s="456"/>
      <c r="BW139" s="456"/>
      <c r="BX139" s="456"/>
      <c r="BY139" s="456"/>
      <c r="BZ139" s="456"/>
      <c r="CA139" s="456"/>
      <c r="CB139" s="456"/>
      <c r="CC139" s="456"/>
      <c r="CD139" s="456"/>
      <c r="CE139" s="456"/>
      <c r="CF139" s="456"/>
      <c r="CG139" s="456"/>
      <c r="CH139" s="456"/>
      <c r="CI139" s="456"/>
      <c r="CJ139" s="456"/>
      <c r="CK139" s="456"/>
      <c r="CL139" s="456"/>
      <c r="CM139" s="456"/>
      <c r="CN139" s="456"/>
      <c r="CO139" s="456"/>
      <c r="CP139" s="456"/>
      <c r="CQ139" s="456"/>
      <c r="CR139" s="456"/>
      <c r="CS139" s="456"/>
      <c r="CT139" s="456"/>
      <c r="CU139" s="456"/>
      <c r="CV139" s="456"/>
      <c r="CW139" s="457"/>
      <c r="CX139" s="449"/>
      <c r="CY139" s="450"/>
      <c r="CZ139" s="450"/>
      <c r="DA139" s="450"/>
      <c r="DB139" s="450"/>
      <c r="DC139" s="450"/>
      <c r="DD139" s="450"/>
      <c r="DE139" s="450"/>
      <c r="DF139" s="450"/>
      <c r="DG139" s="450"/>
      <c r="DH139" s="450"/>
      <c r="DI139" s="451"/>
      <c r="DJ139" s="107"/>
      <c r="DK139" s="276"/>
      <c r="DL139" s="107"/>
    </row>
    <row r="140" spans="1:125" s="99" customFormat="1" ht="13.5" thickBot="1">
      <c r="A140" s="98"/>
      <c r="B140" s="441"/>
      <c r="C140" s="442"/>
      <c r="D140" s="442"/>
      <c r="E140" s="442"/>
      <c r="F140" s="442"/>
      <c r="G140" s="442"/>
      <c r="H140" s="442"/>
      <c r="I140" s="442"/>
      <c r="J140" s="442"/>
      <c r="K140" s="442"/>
      <c r="L140" s="442"/>
      <c r="M140" s="443"/>
      <c r="N140" s="66"/>
      <c r="O140" s="444" t="s">
        <v>274</v>
      </c>
      <c r="P140" s="444"/>
      <c r="Q140" s="444"/>
      <c r="R140" s="444"/>
      <c r="S140" s="444"/>
      <c r="T140" s="444"/>
      <c r="U140" s="444"/>
      <c r="V140" s="444"/>
      <c r="W140" s="444"/>
      <c r="X140" s="444"/>
      <c r="Y140" s="444"/>
      <c r="Z140" s="444"/>
      <c r="AA140" s="444"/>
      <c r="AB140" s="444"/>
      <c r="AC140" s="444"/>
      <c r="AD140" s="444"/>
      <c r="AE140" s="444"/>
      <c r="AF140" s="444"/>
      <c r="AG140" s="444"/>
      <c r="AH140" s="444"/>
      <c r="AI140" s="444"/>
      <c r="AJ140" s="444"/>
      <c r="AK140" s="444"/>
      <c r="AL140" s="444"/>
      <c r="AM140" s="444"/>
      <c r="AN140" s="444"/>
      <c r="AO140" s="444"/>
      <c r="AP140" s="444"/>
      <c r="AQ140" s="444"/>
      <c r="AR140" s="444"/>
      <c r="AS140" s="444"/>
      <c r="AT140" s="444"/>
      <c r="AU140" s="444"/>
      <c r="AV140" s="444"/>
      <c r="AW140" s="444"/>
      <c r="AX140" s="444"/>
      <c r="AY140" s="444"/>
      <c r="AZ140" s="444"/>
      <c r="BA140" s="444"/>
      <c r="BB140" s="444"/>
      <c r="BC140" s="444"/>
      <c r="BD140" s="444"/>
      <c r="BE140" s="444"/>
      <c r="BF140" s="444"/>
      <c r="BG140" s="444"/>
      <c r="BH140" s="444"/>
      <c r="BI140" s="444"/>
      <c r="BJ140" s="444"/>
      <c r="BK140" s="444"/>
      <c r="BL140" s="444"/>
      <c r="BM140" s="444"/>
      <c r="BN140" s="444"/>
      <c r="BO140" s="444"/>
      <c r="BP140" s="444"/>
      <c r="BQ140" s="444"/>
      <c r="BR140" s="444"/>
      <c r="BS140" s="444"/>
      <c r="BT140" s="444"/>
      <c r="BU140" s="444"/>
      <c r="BV140" s="444"/>
      <c r="BW140" s="444"/>
      <c r="BX140" s="444"/>
      <c r="BY140" s="444"/>
      <c r="BZ140" s="444"/>
      <c r="CA140" s="444"/>
      <c r="CB140" s="444"/>
      <c r="CC140" s="444"/>
      <c r="CD140" s="444"/>
      <c r="CE140" s="444"/>
      <c r="CF140" s="444"/>
      <c r="CG140" s="444"/>
      <c r="CH140" s="444"/>
      <c r="CI140" s="444"/>
      <c r="CJ140" s="444"/>
      <c r="CK140" s="444"/>
      <c r="CL140" s="444"/>
      <c r="CM140" s="444"/>
      <c r="CN140" s="444"/>
      <c r="CO140" s="444"/>
      <c r="CP140" s="444"/>
      <c r="CQ140" s="444"/>
      <c r="CR140" s="444"/>
      <c r="CS140" s="444"/>
      <c r="CT140" s="444"/>
      <c r="CU140" s="444"/>
      <c r="CV140" s="444"/>
      <c r="CW140" s="445"/>
      <c r="CX140" s="446" t="s">
        <v>17</v>
      </c>
      <c r="CY140" s="442"/>
      <c r="CZ140" s="442"/>
      <c r="DA140" s="442"/>
      <c r="DB140" s="442"/>
      <c r="DC140" s="442"/>
      <c r="DD140" s="442"/>
      <c r="DE140" s="442"/>
      <c r="DF140" s="442"/>
      <c r="DG140" s="442"/>
      <c r="DH140" s="442"/>
      <c r="DI140" s="443"/>
      <c r="DJ140" s="51"/>
      <c r="DK140" s="279"/>
      <c r="DL140" s="48"/>
    </row>
    <row r="141" spans="1:125" s="99" customFormat="1" ht="13.5" thickBot="1">
      <c r="A141" s="98" t="s">
        <v>139</v>
      </c>
      <c r="B141" s="436"/>
      <c r="C141" s="437"/>
      <c r="D141" s="437"/>
      <c r="E141" s="437"/>
      <c r="F141" s="437"/>
      <c r="G141" s="437"/>
      <c r="H141" s="437"/>
      <c r="I141" s="437"/>
      <c r="J141" s="437"/>
      <c r="K141" s="437"/>
      <c r="L141" s="437"/>
      <c r="M141" s="438"/>
      <c r="N141" s="64"/>
      <c r="O141" s="447" t="s">
        <v>289</v>
      </c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  <c r="AE141" s="447"/>
      <c r="AF141" s="447"/>
      <c r="AG141" s="447"/>
      <c r="AH141" s="447"/>
      <c r="AI141" s="447"/>
      <c r="AJ141" s="447"/>
      <c r="AK141" s="447"/>
      <c r="AL141" s="447"/>
      <c r="AM141" s="447"/>
      <c r="AN141" s="447"/>
      <c r="AO141" s="447"/>
      <c r="AP141" s="447"/>
      <c r="AQ141" s="447"/>
      <c r="AR141" s="447"/>
      <c r="AS141" s="447"/>
      <c r="AT141" s="447"/>
      <c r="AU141" s="447"/>
      <c r="AV141" s="447"/>
      <c r="AW141" s="447"/>
      <c r="AX141" s="447"/>
      <c r="AY141" s="447"/>
      <c r="AZ141" s="447"/>
      <c r="BA141" s="447"/>
      <c r="BB141" s="447"/>
      <c r="BC141" s="447"/>
      <c r="BD141" s="447"/>
      <c r="BE141" s="447"/>
      <c r="BF141" s="447"/>
      <c r="BG141" s="447"/>
      <c r="BH141" s="447"/>
      <c r="BI141" s="447"/>
      <c r="BJ141" s="447"/>
      <c r="BK141" s="447"/>
      <c r="BL141" s="447"/>
      <c r="BM141" s="447"/>
      <c r="BN141" s="447"/>
      <c r="BO141" s="447"/>
      <c r="BP141" s="447"/>
      <c r="BQ141" s="447"/>
      <c r="BR141" s="447"/>
      <c r="BS141" s="447"/>
      <c r="BT141" s="447"/>
      <c r="BU141" s="447"/>
      <c r="BV141" s="447"/>
      <c r="BW141" s="447"/>
      <c r="BX141" s="447"/>
      <c r="BY141" s="447"/>
      <c r="BZ141" s="447"/>
      <c r="CA141" s="447"/>
      <c r="CB141" s="447"/>
      <c r="CC141" s="447"/>
      <c r="CD141" s="447"/>
      <c r="CE141" s="447"/>
      <c r="CF141" s="447"/>
      <c r="CG141" s="447"/>
      <c r="CH141" s="447"/>
      <c r="CI141" s="447"/>
      <c r="CJ141" s="447"/>
      <c r="CK141" s="447"/>
      <c r="CL141" s="447"/>
      <c r="CM141" s="447"/>
      <c r="CN141" s="447"/>
      <c r="CO141" s="447"/>
      <c r="CP141" s="447"/>
      <c r="CQ141" s="447"/>
      <c r="CR141" s="447"/>
      <c r="CS141" s="447"/>
      <c r="CT141" s="447"/>
      <c r="CU141" s="447"/>
      <c r="CV141" s="447"/>
      <c r="CW141" s="448"/>
      <c r="CX141" s="436" t="s">
        <v>65</v>
      </c>
      <c r="CY141" s="437"/>
      <c r="CZ141" s="437"/>
      <c r="DA141" s="437"/>
      <c r="DB141" s="437"/>
      <c r="DC141" s="437"/>
      <c r="DD141" s="437"/>
      <c r="DE141" s="437"/>
      <c r="DF141" s="437"/>
      <c r="DG141" s="437"/>
      <c r="DH141" s="437"/>
      <c r="DI141" s="438"/>
      <c r="DJ141" s="280">
        <f>SUM(DJ122,DJ126,DJ136,DJ138,DJ140)</f>
        <v>14128086</v>
      </c>
      <c r="DK141" s="281">
        <f>SUM(DK122,DK126,DK136,DK138,DK140)</f>
        <v>13867040</v>
      </c>
      <c r="DL141" s="280">
        <f>SUM(DL122,DL126,DL136,DL138,DL140)</f>
        <v>14148324</v>
      </c>
    </row>
    <row r="142" spans="1:125" ht="13.5" thickBot="1">
      <c r="B142" s="436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8"/>
      <c r="N142" s="24"/>
      <c r="O142" s="459" t="s">
        <v>255</v>
      </c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59"/>
      <c r="AB142" s="459"/>
      <c r="AC142" s="459"/>
      <c r="AD142" s="459"/>
      <c r="AE142" s="459"/>
      <c r="AF142" s="459"/>
      <c r="AG142" s="459"/>
      <c r="AH142" s="459"/>
      <c r="AI142" s="459"/>
      <c r="AJ142" s="459"/>
      <c r="AK142" s="459"/>
      <c r="AL142" s="459"/>
      <c r="AM142" s="459"/>
      <c r="AN142" s="459"/>
      <c r="AO142" s="459"/>
      <c r="AP142" s="459"/>
      <c r="AQ142" s="459"/>
      <c r="AR142" s="459"/>
      <c r="AS142" s="459"/>
      <c r="AT142" s="459"/>
      <c r="AU142" s="459"/>
      <c r="AV142" s="459"/>
      <c r="AW142" s="459"/>
      <c r="AX142" s="459"/>
      <c r="AY142" s="459"/>
      <c r="AZ142" s="459"/>
      <c r="BA142" s="459"/>
      <c r="BB142" s="459"/>
      <c r="BC142" s="459"/>
      <c r="BD142" s="459"/>
      <c r="BE142" s="459"/>
      <c r="BF142" s="459"/>
      <c r="BG142" s="459"/>
      <c r="BH142" s="459"/>
      <c r="BI142" s="459"/>
      <c r="BJ142" s="459"/>
      <c r="BK142" s="459"/>
      <c r="BL142" s="459"/>
      <c r="BM142" s="459"/>
      <c r="BN142" s="459"/>
      <c r="BO142" s="459"/>
      <c r="BP142" s="459"/>
      <c r="BQ142" s="459"/>
      <c r="BR142" s="459"/>
      <c r="BS142" s="459"/>
      <c r="BT142" s="459"/>
      <c r="BU142" s="459"/>
      <c r="BV142" s="459"/>
      <c r="BW142" s="459"/>
      <c r="BX142" s="459"/>
      <c r="BY142" s="459"/>
      <c r="BZ142" s="459"/>
      <c r="CA142" s="459"/>
      <c r="CB142" s="459"/>
      <c r="CC142" s="459"/>
      <c r="CD142" s="459"/>
      <c r="CE142" s="459"/>
      <c r="CF142" s="459"/>
      <c r="CG142" s="459"/>
      <c r="CH142" s="459"/>
      <c r="CI142" s="459"/>
      <c r="CJ142" s="459"/>
      <c r="CK142" s="459"/>
      <c r="CL142" s="459"/>
      <c r="CM142" s="459"/>
      <c r="CN142" s="459"/>
      <c r="CO142" s="459"/>
      <c r="CP142" s="459"/>
      <c r="CQ142" s="459"/>
      <c r="CR142" s="459"/>
      <c r="CS142" s="459"/>
      <c r="CT142" s="459"/>
      <c r="CU142" s="459"/>
      <c r="CV142" s="459"/>
      <c r="CW142" s="460"/>
      <c r="CX142" s="440" t="s">
        <v>64</v>
      </c>
      <c r="CY142" s="437"/>
      <c r="CZ142" s="437"/>
      <c r="DA142" s="437"/>
      <c r="DB142" s="437"/>
      <c r="DC142" s="437"/>
      <c r="DD142" s="437"/>
      <c r="DE142" s="437"/>
      <c r="DF142" s="437"/>
      <c r="DG142" s="437"/>
      <c r="DH142" s="437"/>
      <c r="DI142" s="438"/>
      <c r="DJ142" s="263">
        <f>DJ109+DJ120+DJ141</f>
        <v>108419660</v>
      </c>
      <c r="DK142" s="282">
        <f>DK109+DK120+DK141</f>
        <v>104988088</v>
      </c>
      <c r="DL142" s="263">
        <f>DL109+DL120+DL141</f>
        <v>99113377</v>
      </c>
      <c r="DM142" s="109"/>
      <c r="DN142" s="109"/>
      <c r="DO142" s="109"/>
      <c r="DP142" s="109"/>
      <c r="DQ142" s="109"/>
      <c r="DR142" s="109"/>
      <c r="DS142" s="109"/>
      <c r="DT142" s="109"/>
      <c r="DU142" s="109"/>
    </row>
    <row r="143" spans="1:125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2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222"/>
      <c r="DK143" s="222"/>
      <c r="DL143" s="231"/>
      <c r="DM143" s="25"/>
      <c r="DN143" s="25"/>
      <c r="DO143" s="25"/>
      <c r="DP143" s="25"/>
      <c r="DQ143" s="25"/>
      <c r="DR143" s="25"/>
      <c r="DS143" s="25"/>
      <c r="DT143" s="25"/>
      <c r="DU143" s="25"/>
    </row>
    <row r="144" spans="1:125" s="49" customFormat="1" ht="12.75" customHeight="1">
      <c r="A144" s="29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</row>
    <row r="145" spans="1:125" s="49" customFormat="1" ht="12">
      <c r="A145" s="29"/>
      <c r="B145" s="382" t="s">
        <v>290</v>
      </c>
      <c r="P145" s="455"/>
      <c r="Q145" s="455"/>
      <c r="R145" s="455"/>
      <c r="S145" s="455"/>
      <c r="T145" s="455"/>
      <c r="U145" s="455"/>
      <c r="V145" s="455"/>
      <c r="W145" s="455"/>
      <c r="X145" s="455"/>
      <c r="Y145" s="455"/>
      <c r="Z145" s="455"/>
      <c r="AA145" s="455"/>
      <c r="AB145" s="455"/>
      <c r="AE145" s="455" t="s">
        <v>291</v>
      </c>
      <c r="AF145" s="455"/>
      <c r="AG145" s="455"/>
      <c r="AH145" s="455"/>
      <c r="AI145" s="455"/>
      <c r="AJ145" s="455"/>
      <c r="AK145" s="455"/>
      <c r="AL145" s="455"/>
      <c r="AM145" s="455"/>
      <c r="AN145" s="455"/>
      <c r="AO145" s="455"/>
      <c r="AP145" s="455"/>
      <c r="AQ145" s="455"/>
      <c r="AR145" s="455"/>
      <c r="AS145" s="455"/>
      <c r="AT145" s="455"/>
      <c r="AU145" s="455"/>
      <c r="AV145" s="455"/>
      <c r="AW145" s="455"/>
      <c r="AX145" s="455"/>
      <c r="AY145" s="455"/>
      <c r="AZ145" s="455"/>
      <c r="BA145" s="455"/>
      <c r="BY145" s="381" t="s">
        <v>293</v>
      </c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2"/>
      <c r="CS145" s="62"/>
      <c r="CT145" s="62"/>
      <c r="DC145" s="63"/>
      <c r="DD145" s="63"/>
      <c r="DE145" s="63"/>
      <c r="DF145" s="63"/>
      <c r="DG145" s="63"/>
      <c r="DH145" s="63"/>
      <c r="DI145" s="63"/>
      <c r="DJ145" s="63"/>
      <c r="DK145" s="383" t="s">
        <v>295</v>
      </c>
    </row>
    <row r="146" spans="1:125" s="117" customFormat="1" ht="9.75">
      <c r="A146" s="116"/>
      <c r="P146" s="439" t="s">
        <v>294</v>
      </c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E146" s="439" t="s">
        <v>296</v>
      </c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9"/>
      <c r="AW146" s="439"/>
      <c r="AX146" s="439"/>
      <c r="AY146" s="439"/>
      <c r="AZ146" s="439"/>
      <c r="BA146" s="439"/>
      <c r="CN146" s="380" t="s">
        <v>294</v>
      </c>
      <c r="CO146" s="118"/>
      <c r="CP146" s="118"/>
      <c r="CQ146" s="118"/>
      <c r="CR146" s="118"/>
      <c r="CS146" s="118"/>
      <c r="DF146" s="118"/>
      <c r="DG146" s="118"/>
      <c r="DH146" s="118"/>
      <c r="DI146" s="118"/>
      <c r="DJ146" s="118"/>
      <c r="DK146" s="118"/>
    </row>
    <row r="147" spans="1:125" s="117" customFormat="1" ht="9.75">
      <c r="A147" s="116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CN147" s="11"/>
      <c r="CO147" s="11"/>
      <c r="CP147" s="11"/>
      <c r="CQ147" s="11"/>
      <c r="CR147" s="11"/>
      <c r="CS147" s="11"/>
      <c r="DF147" s="11"/>
      <c r="DG147" s="11"/>
      <c r="DH147" s="11"/>
      <c r="DI147" s="11"/>
      <c r="DJ147" s="11"/>
      <c r="DK147" s="11"/>
    </row>
    <row r="148" spans="1:125" s="49" customFormat="1" ht="12">
      <c r="A148" s="29"/>
      <c r="B148" s="452" t="s">
        <v>7</v>
      </c>
      <c r="C148" s="452"/>
      <c r="D148" s="453" t="s">
        <v>140</v>
      </c>
      <c r="E148" s="453"/>
      <c r="F148" s="453"/>
      <c r="G148" s="453"/>
      <c r="H148" s="454" t="s">
        <v>7</v>
      </c>
      <c r="I148" s="454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2">
        <v>20</v>
      </c>
      <c r="AB148" s="452"/>
      <c r="AC148" s="452"/>
      <c r="AD148" s="452"/>
      <c r="AE148" s="458"/>
      <c r="AF148" s="458"/>
      <c r="AG148" s="458"/>
    </row>
    <row r="149" spans="1:125" s="49" customFormat="1" ht="12">
      <c r="A149" s="29"/>
      <c r="B149" s="83"/>
      <c r="C149" s="83"/>
      <c r="D149" s="119"/>
      <c r="E149" s="119"/>
      <c r="F149" s="119"/>
      <c r="G149" s="119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83"/>
      <c r="AB149" s="83"/>
      <c r="AC149" s="83"/>
      <c r="AD149" s="83"/>
      <c r="AE149" s="121"/>
      <c r="AF149" s="121"/>
      <c r="AG149" s="121"/>
    </row>
    <row r="150" spans="1:125" s="49" customFormat="1" ht="12">
      <c r="A150" s="29"/>
      <c r="B150" s="83"/>
      <c r="C150" s="83"/>
      <c r="D150" s="119"/>
      <c r="E150" s="119"/>
      <c r="F150" s="119"/>
      <c r="G150" s="119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83"/>
      <c r="AB150" s="83"/>
      <c r="AC150" s="83"/>
      <c r="AD150" s="83"/>
      <c r="AE150" s="121"/>
      <c r="AF150" s="121"/>
      <c r="AG150" s="121"/>
    </row>
    <row r="151" spans="1:125" s="49" customFormat="1" ht="12">
      <c r="A151" s="29"/>
      <c r="B151" s="83"/>
      <c r="C151" s="83"/>
      <c r="D151" s="119"/>
      <c r="E151" s="119"/>
      <c r="F151" s="119"/>
      <c r="G151" s="119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83"/>
      <c r="AB151" s="83"/>
      <c r="AC151" s="83"/>
      <c r="AD151" s="83"/>
      <c r="AE151" s="121"/>
      <c r="AF151" s="121"/>
      <c r="AG151" s="121"/>
    </row>
    <row r="152" spans="1:125" s="3" customFormat="1" ht="11.25">
      <c r="A152" s="30"/>
      <c r="B152" s="4"/>
      <c r="C152" s="4"/>
      <c r="D152" s="434" t="s">
        <v>297</v>
      </c>
      <c r="E152" s="434"/>
      <c r="F152" s="434"/>
      <c r="G152" s="434"/>
      <c r="H152" s="434"/>
      <c r="I152" s="434"/>
      <c r="J152" s="434"/>
      <c r="K152" s="434"/>
      <c r="L152" s="434"/>
      <c r="M152" s="434"/>
      <c r="N152" s="434"/>
      <c r="O152" s="434"/>
      <c r="P152" s="434"/>
      <c r="Q152" s="434"/>
      <c r="R152" s="434"/>
      <c r="S152" s="434"/>
      <c r="T152" s="434"/>
      <c r="U152" s="434"/>
      <c r="V152" s="434"/>
      <c r="W152" s="434"/>
      <c r="X152" s="434"/>
      <c r="Y152" s="434"/>
      <c r="Z152" s="434"/>
      <c r="AA152" s="434"/>
      <c r="AB152" s="434"/>
      <c r="AC152" s="434"/>
      <c r="AD152" s="434"/>
      <c r="AE152" s="434"/>
      <c r="AF152" s="434"/>
      <c r="AG152" s="434"/>
      <c r="AH152" s="434"/>
      <c r="AI152" s="434"/>
      <c r="AJ152" s="434"/>
      <c r="AK152" s="434"/>
      <c r="AL152" s="434"/>
      <c r="AM152" s="434"/>
      <c r="AN152" s="434"/>
      <c r="AO152" s="434"/>
      <c r="AP152" s="434"/>
      <c r="AQ152" s="434"/>
      <c r="AR152" s="434"/>
      <c r="AS152" s="434"/>
      <c r="AT152" s="434"/>
      <c r="AU152" s="434"/>
      <c r="AV152" s="434"/>
      <c r="AW152" s="434"/>
      <c r="AX152" s="434"/>
      <c r="AY152" s="434"/>
      <c r="AZ152" s="434"/>
      <c r="BA152" s="434"/>
      <c r="BB152" s="434"/>
      <c r="BC152" s="434"/>
      <c r="BD152" s="434"/>
      <c r="BE152" s="434"/>
      <c r="BF152" s="434"/>
      <c r="BG152" s="434"/>
      <c r="BH152" s="434"/>
      <c r="BI152" s="434"/>
      <c r="BJ152" s="434"/>
      <c r="BK152" s="434"/>
      <c r="BL152" s="434"/>
      <c r="BM152" s="434"/>
      <c r="BN152" s="434"/>
      <c r="BO152" s="434"/>
      <c r="BP152" s="434"/>
      <c r="BQ152" s="434"/>
      <c r="BR152" s="434"/>
      <c r="BS152" s="434"/>
      <c r="BT152" s="434"/>
      <c r="BU152" s="434"/>
      <c r="BV152" s="434"/>
      <c r="BW152" s="434"/>
      <c r="BX152" s="434"/>
      <c r="BY152" s="434"/>
      <c r="BZ152" s="434"/>
      <c r="CA152" s="434"/>
      <c r="CB152" s="434"/>
      <c r="CC152" s="434"/>
      <c r="CD152" s="434"/>
      <c r="CE152" s="434"/>
      <c r="CF152" s="434"/>
      <c r="CG152" s="434"/>
      <c r="CH152" s="434"/>
      <c r="CI152" s="434"/>
      <c r="CJ152" s="434"/>
      <c r="CK152" s="434"/>
      <c r="CL152" s="434"/>
      <c r="CM152" s="434"/>
      <c r="CN152" s="434"/>
      <c r="CO152" s="434"/>
      <c r="CP152" s="434"/>
      <c r="CQ152" s="434"/>
      <c r="CR152" s="434"/>
      <c r="CS152" s="434"/>
      <c r="CT152" s="434"/>
      <c r="CU152" s="434"/>
      <c r="CV152" s="434"/>
      <c r="CW152" s="434"/>
      <c r="CX152" s="434"/>
      <c r="CY152" s="434"/>
      <c r="CZ152" s="434"/>
      <c r="DA152" s="434"/>
      <c r="DB152" s="434"/>
      <c r="DC152" s="434"/>
      <c r="DD152" s="434"/>
      <c r="DE152" s="434"/>
      <c r="DF152" s="434"/>
      <c r="DG152" s="434"/>
      <c r="DH152" s="434"/>
      <c r="DI152" s="434"/>
      <c r="DJ152" s="434"/>
      <c r="DK152" s="434"/>
      <c r="DL152" s="434"/>
      <c r="DM152" s="434"/>
      <c r="DN152" s="434"/>
      <c r="DO152" s="434"/>
      <c r="DP152" s="434"/>
      <c r="DQ152" s="434"/>
      <c r="DR152" s="434"/>
      <c r="DS152" s="434"/>
      <c r="DT152" s="434"/>
      <c r="DU152" s="434"/>
    </row>
    <row r="153" spans="1:125" s="3" customFormat="1" ht="12.75" customHeight="1">
      <c r="A153" s="30"/>
      <c r="D153" s="435" t="s">
        <v>298</v>
      </c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5"/>
      <c r="AD153" s="435"/>
      <c r="AE153" s="435"/>
      <c r="AF153" s="435"/>
      <c r="AG153" s="435"/>
      <c r="AH153" s="435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435"/>
      <c r="AS153" s="435"/>
      <c r="AT153" s="435"/>
      <c r="AU153" s="435"/>
      <c r="AV153" s="435"/>
      <c r="AW153" s="435"/>
      <c r="AX153" s="435"/>
      <c r="AY153" s="435"/>
      <c r="AZ153" s="435"/>
      <c r="BA153" s="435"/>
      <c r="BB153" s="435"/>
      <c r="BC153" s="435"/>
      <c r="BD153" s="435"/>
      <c r="BE153" s="435"/>
      <c r="BF153" s="435"/>
      <c r="BG153" s="435"/>
      <c r="BH153" s="435"/>
      <c r="BI153" s="435"/>
      <c r="BJ153" s="435"/>
      <c r="BK153" s="435"/>
      <c r="BL153" s="435"/>
      <c r="BM153" s="435"/>
      <c r="BN153" s="435"/>
      <c r="BO153" s="435"/>
      <c r="BP153" s="435"/>
      <c r="BQ153" s="435"/>
      <c r="BR153" s="435"/>
      <c r="BS153" s="435"/>
      <c r="BT153" s="435"/>
      <c r="BU153" s="435"/>
      <c r="BV153" s="435"/>
      <c r="BW153" s="435"/>
      <c r="BX153" s="435"/>
      <c r="BY153" s="435"/>
      <c r="BZ153" s="435"/>
      <c r="CA153" s="435"/>
      <c r="CB153" s="435"/>
      <c r="CC153" s="435"/>
      <c r="CD153" s="435"/>
      <c r="CE153" s="435"/>
      <c r="CF153" s="435"/>
      <c r="CG153" s="435"/>
      <c r="CH153" s="435"/>
      <c r="CI153" s="435"/>
      <c r="CJ153" s="435"/>
      <c r="CK153" s="435"/>
      <c r="CL153" s="435"/>
      <c r="CM153" s="435"/>
      <c r="CN153" s="435"/>
      <c r="CO153" s="435"/>
      <c r="CP153" s="435"/>
      <c r="CQ153" s="435"/>
      <c r="CR153" s="435"/>
      <c r="CS153" s="435"/>
      <c r="CT153" s="435"/>
      <c r="CU153" s="435"/>
      <c r="CV153" s="435"/>
      <c r="CW153" s="435"/>
      <c r="CX153" s="435"/>
      <c r="CY153" s="435"/>
      <c r="CZ153" s="435"/>
      <c r="DA153" s="435"/>
      <c r="DB153" s="435"/>
      <c r="DC153" s="435"/>
      <c r="DD153" s="435"/>
      <c r="DE153" s="435"/>
      <c r="DF153" s="435"/>
      <c r="DG153" s="435"/>
      <c r="DH153" s="435"/>
      <c r="DI153" s="435"/>
      <c r="DJ153" s="435"/>
      <c r="DK153" s="435"/>
      <c r="DL153" s="435"/>
      <c r="DM153" s="435"/>
      <c r="DN153" s="435"/>
      <c r="DO153" s="435"/>
      <c r="DP153" s="435"/>
      <c r="DQ153" s="435"/>
      <c r="DR153" s="435"/>
      <c r="DS153" s="435"/>
      <c r="DT153" s="435"/>
      <c r="DU153" s="435"/>
    </row>
    <row r="154" spans="1:125" s="3" customFormat="1" ht="12.75" customHeight="1">
      <c r="A154" s="30"/>
      <c r="D154" s="435" t="s">
        <v>299</v>
      </c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5"/>
      <c r="AJ154" s="435"/>
      <c r="AK154" s="435"/>
      <c r="AL154" s="435"/>
      <c r="AM154" s="435"/>
      <c r="AN154" s="435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435"/>
      <c r="BK154" s="435"/>
      <c r="BL154" s="435"/>
      <c r="BM154" s="435"/>
      <c r="BN154" s="435"/>
      <c r="BO154" s="435"/>
      <c r="BP154" s="435"/>
      <c r="BQ154" s="435"/>
      <c r="BR154" s="435"/>
      <c r="BS154" s="435"/>
      <c r="BT154" s="435"/>
      <c r="BU154" s="435"/>
      <c r="BV154" s="435"/>
      <c r="BW154" s="435"/>
      <c r="BX154" s="435"/>
      <c r="BY154" s="435"/>
      <c r="BZ154" s="435"/>
      <c r="CA154" s="435"/>
      <c r="CB154" s="435"/>
      <c r="CC154" s="435"/>
      <c r="CD154" s="435"/>
      <c r="CE154" s="435"/>
      <c r="CF154" s="435"/>
      <c r="CG154" s="435"/>
      <c r="CH154" s="435"/>
      <c r="CI154" s="435"/>
      <c r="CJ154" s="435"/>
      <c r="CK154" s="435"/>
      <c r="CL154" s="435"/>
      <c r="CM154" s="435"/>
      <c r="CN154" s="435"/>
      <c r="CO154" s="435"/>
      <c r="CP154" s="435"/>
      <c r="CQ154" s="435"/>
      <c r="CR154" s="435"/>
      <c r="CS154" s="435"/>
      <c r="CT154" s="435"/>
      <c r="CU154" s="435"/>
      <c r="CV154" s="435"/>
      <c r="CW154" s="435"/>
      <c r="CX154" s="435"/>
      <c r="CY154" s="435"/>
      <c r="CZ154" s="435"/>
      <c r="DA154" s="435"/>
      <c r="DB154" s="435"/>
      <c r="DC154" s="435"/>
      <c r="DD154" s="435"/>
      <c r="DE154" s="435"/>
      <c r="DF154" s="435"/>
      <c r="DG154" s="435"/>
      <c r="DH154" s="435"/>
      <c r="DI154" s="435"/>
      <c r="DJ154" s="435"/>
      <c r="DK154" s="435"/>
      <c r="DL154" s="435"/>
      <c r="DM154" s="435"/>
      <c r="DN154" s="435"/>
      <c r="DO154" s="435"/>
      <c r="DP154" s="435"/>
      <c r="DQ154" s="435"/>
      <c r="DR154" s="435"/>
      <c r="DS154" s="435"/>
      <c r="DT154" s="435"/>
      <c r="DU154" s="435"/>
    </row>
    <row r="155" spans="1:12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</row>
    <row r="156" spans="1:12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</row>
    <row r="157" spans="1:12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</row>
    <row r="158" spans="1:12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</row>
    <row r="159" spans="1:12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</row>
    <row r="160" spans="1:12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</row>
    <row r="161" spans="2:113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</row>
    <row r="162" spans="2:113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</row>
    <row r="163" spans="2:113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</row>
    <row r="164" spans="2:113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</row>
    <row r="165" spans="2:113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</row>
    <row r="166" spans="2:113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</row>
    <row r="167" spans="2:113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</row>
    <row r="168" spans="2:113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</row>
    <row r="169" spans="2:113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</row>
    <row r="170" spans="2:113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</row>
    <row r="171" spans="2:113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</row>
    <row r="172" spans="2:113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</row>
    <row r="173" spans="2:113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</row>
    <row r="174" spans="2:113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</row>
    <row r="175" spans="2:113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</row>
    <row r="176" spans="2:113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</row>
    <row r="177" spans="2:113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</row>
    <row r="178" spans="2:113"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</row>
    <row r="179" spans="2:113"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</row>
    <row r="180" spans="2:113"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</row>
  </sheetData>
  <sheetProtection formatCells="0" formatColumns="0" autoFilter="0"/>
  <mergeCells count="379"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D152:DU152"/>
    <mergeCell ref="D153:DU153"/>
    <mergeCell ref="D154:DU154"/>
    <mergeCell ref="CX141:DI141"/>
    <mergeCell ref="P146:AB146"/>
    <mergeCell ref="CX142:DI142"/>
    <mergeCell ref="B140:M140"/>
    <mergeCell ref="O140:CW140"/>
    <mergeCell ref="CX140:DI140"/>
    <mergeCell ref="B141:M141"/>
    <mergeCell ref="O141:CW141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DI76"/>
  <sheetViews>
    <sheetView topLeftCell="B1" zoomScale="80" zoomScaleNormal="80" zoomScaleSheetLayoutView="100" workbookViewId="0">
      <selection activeCell="BU29" sqref="BU29"/>
    </sheetView>
  </sheetViews>
  <sheetFormatPr defaultColWidth="0.85546875" defaultRowHeight="12.75"/>
  <cols>
    <col min="1" max="1" width="9.28515625" style="27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/>
    <col min="75" max="75" width="10.140625" style="1" customWidth="1"/>
    <col min="76" max="76" width="11.28515625" style="1" customWidth="1"/>
    <col min="77" max="77" width="3.5703125" style="1" customWidth="1"/>
    <col min="78" max="16384" width="0.85546875" style="1"/>
  </cols>
  <sheetData>
    <row r="1" spans="1:73" ht="17.25" customHeight="1"/>
    <row r="2" spans="1:73" s="28" customFormat="1" ht="15">
      <c r="A2" s="82"/>
      <c r="B2" s="641" t="s">
        <v>300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/>
      <c r="AS2" s="641"/>
      <c r="AT2" s="641"/>
      <c r="AU2" s="641"/>
      <c r="AV2" s="641"/>
      <c r="AW2" s="641"/>
      <c r="AX2" s="641"/>
      <c r="AY2" s="641"/>
      <c r="AZ2" s="641"/>
      <c r="BA2" s="641"/>
      <c r="BB2" s="641"/>
      <c r="BC2" s="641"/>
      <c r="BD2" s="641"/>
      <c r="BE2" s="641"/>
      <c r="BF2" s="641"/>
      <c r="BG2" s="641"/>
      <c r="BH2" s="641"/>
      <c r="BI2" s="641"/>
      <c r="BJ2" s="641"/>
      <c r="BK2" s="641"/>
      <c r="BL2" s="641"/>
      <c r="BM2" s="641"/>
      <c r="BN2" s="641"/>
      <c r="BO2" s="641"/>
      <c r="BP2" s="641"/>
      <c r="BQ2" s="641"/>
      <c r="BR2" s="641"/>
      <c r="BS2" s="641"/>
      <c r="BT2" s="641"/>
    </row>
    <row r="3" spans="1:73" s="49" customFormat="1" ht="15" thickBot="1">
      <c r="A3" s="2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82"/>
      <c r="X3" s="382"/>
      <c r="Y3" s="382"/>
      <c r="Z3" s="2"/>
      <c r="AA3" s="2"/>
      <c r="AB3" s="2"/>
      <c r="AC3" s="393" t="s">
        <v>301</v>
      </c>
      <c r="AD3" s="2"/>
      <c r="AE3" s="642" t="s">
        <v>303</v>
      </c>
      <c r="AF3" s="642"/>
      <c r="AG3" s="642"/>
      <c r="AH3" s="642"/>
      <c r="AI3" s="642"/>
      <c r="AJ3" s="642"/>
      <c r="AK3" s="642"/>
      <c r="AL3" s="642"/>
      <c r="AM3" s="642"/>
      <c r="AN3" s="642"/>
      <c r="AO3" s="642"/>
      <c r="AP3" s="642"/>
      <c r="AQ3" s="642"/>
      <c r="AR3" s="642"/>
      <c r="AS3" s="642"/>
      <c r="AT3" s="642"/>
      <c r="AU3" s="642"/>
      <c r="AV3" s="642"/>
      <c r="AW3" s="642"/>
      <c r="AX3" s="643">
        <v>20</v>
      </c>
      <c r="AY3" s="643"/>
      <c r="AZ3" s="643"/>
      <c r="BA3" s="643"/>
      <c r="BB3" s="644" t="s">
        <v>159</v>
      </c>
      <c r="BC3" s="644"/>
      <c r="BD3" s="644"/>
      <c r="BE3" s="644"/>
      <c r="BF3" s="2" t="s">
        <v>174</v>
      </c>
      <c r="BG3" s="38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389" t="s">
        <v>194</v>
      </c>
    </row>
    <row r="4" spans="1:73" s="49" customFormat="1" ht="12">
      <c r="A4" s="29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1" t="s">
        <v>302</v>
      </c>
      <c r="BU4" s="122" t="s">
        <v>63</v>
      </c>
    </row>
    <row r="5" spans="1:73" s="49" customFormat="1" ht="12">
      <c r="A5" s="2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2"/>
      <c r="BS5" s="382"/>
      <c r="BT5" s="381" t="s">
        <v>176</v>
      </c>
      <c r="BU5" s="69" t="s">
        <v>166</v>
      </c>
    </row>
    <row r="6" spans="1:73" s="49" customFormat="1" ht="12">
      <c r="A6" s="29"/>
      <c r="B6" s="10" t="s">
        <v>177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19"/>
      <c r="P6" s="419"/>
      <c r="Q6" s="419"/>
      <c r="R6" s="419" t="s">
        <v>178</v>
      </c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381" t="s">
        <v>179</v>
      </c>
      <c r="BU6" s="69" t="s">
        <v>160</v>
      </c>
    </row>
    <row r="7" spans="1:73" s="49" customFormat="1" ht="12">
      <c r="A7" s="29"/>
      <c r="B7" s="10" t="s">
        <v>180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381" t="s">
        <v>181</v>
      </c>
      <c r="BU7" s="69" t="s">
        <v>161</v>
      </c>
    </row>
    <row r="8" spans="1:73" s="49" customFormat="1" ht="12" customHeight="1">
      <c r="A8" s="29"/>
      <c r="B8" s="421" t="s">
        <v>182</v>
      </c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381" t="s">
        <v>183</v>
      </c>
      <c r="BU8" s="645" t="s">
        <v>162</v>
      </c>
    </row>
    <row r="9" spans="1:73" s="49" customFormat="1" ht="12" customHeight="1">
      <c r="A9" s="29"/>
      <c r="B9" s="421" t="s">
        <v>184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9"/>
      <c r="R9" s="429"/>
      <c r="S9" s="429"/>
      <c r="T9" s="429"/>
      <c r="U9" s="429"/>
      <c r="V9" s="419"/>
      <c r="W9" s="419"/>
      <c r="X9" s="419" t="s">
        <v>185</v>
      </c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381" t="s">
        <v>186</v>
      </c>
      <c r="BU9" s="646"/>
    </row>
    <row r="10" spans="1:73" s="49" customFormat="1" ht="12" customHeight="1">
      <c r="A10" s="29"/>
      <c r="B10" s="144" t="s">
        <v>187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 t="s">
        <v>188</v>
      </c>
      <c r="BB10" s="431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13"/>
      <c r="BU10" s="645" t="s">
        <v>164</v>
      </c>
    </row>
    <row r="11" spans="1:73" s="49" customFormat="1" ht="12">
      <c r="A11" s="29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381" t="s">
        <v>189</v>
      </c>
      <c r="BU11" s="646"/>
    </row>
    <row r="12" spans="1:73" s="10" customFormat="1" thickBot="1">
      <c r="A12" s="29"/>
      <c r="B12" s="10" t="s">
        <v>190</v>
      </c>
      <c r="BT12" s="85" t="s">
        <v>191</v>
      </c>
      <c r="BU12" s="123" t="s">
        <v>62</v>
      </c>
    </row>
    <row r="13" spans="1:73" ht="29.25" customHeight="1" thickBot="1"/>
    <row r="14" spans="1:73" ht="18" customHeight="1">
      <c r="B14" s="506" t="s">
        <v>195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6"/>
      <c r="N14" s="556" t="s">
        <v>304</v>
      </c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  <c r="BJ14" s="557"/>
      <c r="BK14" s="557"/>
      <c r="BL14" s="558"/>
      <c r="BM14" s="556" t="s">
        <v>197</v>
      </c>
      <c r="BN14" s="661"/>
      <c r="BO14" s="661"/>
      <c r="BP14" s="661"/>
      <c r="BQ14" s="661"/>
      <c r="BR14" s="661"/>
      <c r="BS14" s="662"/>
      <c r="BT14" s="378" t="s">
        <v>350</v>
      </c>
      <c r="BU14" s="378" t="s">
        <v>350</v>
      </c>
    </row>
    <row r="15" spans="1:73">
      <c r="B15" s="517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9"/>
      <c r="N15" s="559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560"/>
      <c r="AM15" s="560"/>
      <c r="AN15" s="560"/>
      <c r="AO15" s="560"/>
      <c r="AP15" s="560"/>
      <c r="AQ15" s="560"/>
      <c r="AR15" s="560"/>
      <c r="AS15" s="560"/>
      <c r="AT15" s="560"/>
      <c r="AU15" s="560"/>
      <c r="AV15" s="560"/>
      <c r="AW15" s="560"/>
      <c r="AX15" s="560"/>
      <c r="AY15" s="560"/>
      <c r="AZ15" s="560"/>
      <c r="BA15" s="560"/>
      <c r="BB15" s="560"/>
      <c r="BC15" s="560"/>
      <c r="BD15" s="560"/>
      <c r="BE15" s="560"/>
      <c r="BF15" s="560"/>
      <c r="BG15" s="560"/>
      <c r="BH15" s="560"/>
      <c r="BI15" s="560"/>
      <c r="BJ15" s="560"/>
      <c r="BK15" s="560"/>
      <c r="BL15" s="561"/>
      <c r="BM15" s="663"/>
      <c r="BN15" s="664"/>
      <c r="BO15" s="664"/>
      <c r="BP15" s="664"/>
      <c r="BQ15" s="664"/>
      <c r="BR15" s="664"/>
      <c r="BS15" s="665"/>
      <c r="BT15" s="88">
        <v>2014</v>
      </c>
      <c r="BU15" s="88">
        <v>2013</v>
      </c>
    </row>
    <row r="16" spans="1:73" ht="15" customHeight="1" thickBot="1">
      <c r="B16" s="520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2"/>
      <c r="N16" s="562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4"/>
      <c r="BM16" s="666"/>
      <c r="BN16" s="667"/>
      <c r="BO16" s="667"/>
      <c r="BP16" s="667"/>
      <c r="BQ16" s="667"/>
      <c r="BR16" s="667"/>
      <c r="BS16" s="668"/>
      <c r="BT16" s="90" t="s">
        <v>4</v>
      </c>
      <c r="BU16" s="90" t="s">
        <v>5</v>
      </c>
    </row>
    <row r="17" spans="1:113" ht="13.5" thickBot="1">
      <c r="B17" s="652">
        <v>1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4"/>
      <c r="N17" s="655">
        <v>2</v>
      </c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6"/>
      <c r="AV17" s="656"/>
      <c r="AW17" s="656"/>
      <c r="AX17" s="656"/>
      <c r="AY17" s="656"/>
      <c r="AZ17" s="656"/>
      <c r="BA17" s="656"/>
      <c r="BB17" s="656"/>
      <c r="BC17" s="656"/>
      <c r="BD17" s="656"/>
      <c r="BE17" s="656"/>
      <c r="BF17" s="656"/>
      <c r="BG17" s="656"/>
      <c r="BH17" s="656"/>
      <c r="BI17" s="656"/>
      <c r="BJ17" s="656"/>
      <c r="BK17" s="656"/>
      <c r="BL17" s="657"/>
      <c r="BM17" s="658">
        <v>3</v>
      </c>
      <c r="BN17" s="659"/>
      <c r="BO17" s="659"/>
      <c r="BP17" s="659"/>
      <c r="BQ17" s="659"/>
      <c r="BR17" s="659"/>
      <c r="BS17" s="660"/>
      <c r="BT17" s="125">
        <v>4</v>
      </c>
      <c r="BU17" s="125">
        <v>5</v>
      </c>
    </row>
    <row r="18" spans="1:113" ht="26.25" customHeight="1">
      <c r="A18" s="27" t="s">
        <v>138</v>
      </c>
      <c r="B18" s="595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8"/>
      <c r="N18" s="14"/>
      <c r="O18" s="649" t="s">
        <v>305</v>
      </c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649"/>
      <c r="BB18" s="649"/>
      <c r="BC18" s="649"/>
      <c r="BD18" s="649"/>
      <c r="BE18" s="649"/>
      <c r="BF18" s="649"/>
      <c r="BG18" s="649"/>
      <c r="BH18" s="649"/>
      <c r="BI18" s="649"/>
      <c r="BJ18" s="649"/>
      <c r="BK18" s="649"/>
      <c r="BL18" s="650"/>
      <c r="BM18" s="614">
        <v>2110</v>
      </c>
      <c r="BN18" s="597"/>
      <c r="BO18" s="597"/>
      <c r="BP18" s="597"/>
      <c r="BQ18" s="597"/>
      <c r="BR18" s="597"/>
      <c r="BS18" s="651"/>
      <c r="BT18" s="283">
        <f>SUM(BT20:BT27)</f>
        <v>64613063</v>
      </c>
      <c r="BU18" s="283">
        <f>SUM(BU20:BU27)</f>
        <v>64531587</v>
      </c>
      <c r="BW18" s="126"/>
      <c r="BX18" s="126"/>
    </row>
    <row r="19" spans="1:113">
      <c r="B19" s="5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4"/>
      <c r="N19" s="17"/>
      <c r="O19" s="464" t="s">
        <v>306</v>
      </c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  <c r="BK19" s="464"/>
      <c r="BL19" s="465"/>
      <c r="BM19" s="487"/>
      <c r="BN19" s="635"/>
      <c r="BO19" s="635"/>
      <c r="BP19" s="635"/>
      <c r="BQ19" s="635"/>
      <c r="BR19" s="635"/>
      <c r="BS19" s="636"/>
      <c r="BT19" s="107"/>
      <c r="BU19" s="107"/>
      <c r="CT19" s="109"/>
    </row>
    <row r="20" spans="1:113">
      <c r="B20" s="5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4"/>
      <c r="N20" s="17"/>
      <c r="O20" s="464" t="s">
        <v>307</v>
      </c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64"/>
      <c r="BJ20" s="464"/>
      <c r="BK20" s="464"/>
      <c r="BL20" s="465"/>
      <c r="BM20" s="639">
        <v>2111</v>
      </c>
      <c r="BN20" s="592"/>
      <c r="BO20" s="592"/>
      <c r="BP20" s="592"/>
      <c r="BQ20" s="592"/>
      <c r="BR20" s="592"/>
      <c r="BS20" s="640"/>
      <c r="BT20" s="275">
        <v>48068595</v>
      </c>
      <c r="BU20" s="275">
        <v>45643015</v>
      </c>
      <c r="CT20" s="109"/>
    </row>
    <row r="21" spans="1:113">
      <c r="B21" s="5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4"/>
      <c r="N21" s="17"/>
      <c r="O21" s="464" t="s">
        <v>308</v>
      </c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  <c r="BE21" s="464"/>
      <c r="BF21" s="464"/>
      <c r="BG21" s="464"/>
      <c r="BH21" s="464"/>
      <c r="BI21" s="464"/>
      <c r="BJ21" s="464"/>
      <c r="BK21" s="464"/>
      <c r="BL21" s="465"/>
      <c r="BM21" s="639">
        <v>2112</v>
      </c>
      <c r="BN21" s="592"/>
      <c r="BO21" s="592"/>
      <c r="BP21" s="592"/>
      <c r="BQ21" s="592"/>
      <c r="BR21" s="592"/>
      <c r="BS21" s="640"/>
      <c r="BT21" s="36">
        <v>926378</v>
      </c>
      <c r="BU21" s="36">
        <v>507689</v>
      </c>
      <c r="CT21" s="109"/>
    </row>
    <row r="22" spans="1:113" ht="26.25" customHeight="1">
      <c r="B22" s="5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4"/>
      <c r="N22" s="17"/>
      <c r="O22" s="497" t="s">
        <v>309</v>
      </c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7"/>
      <c r="BF22" s="497"/>
      <c r="BG22" s="497"/>
      <c r="BH22" s="497"/>
      <c r="BI22" s="497"/>
      <c r="BJ22" s="497"/>
      <c r="BK22" s="497"/>
      <c r="BL22" s="540"/>
      <c r="BM22" s="639">
        <v>2113</v>
      </c>
      <c r="BN22" s="592"/>
      <c r="BO22" s="592"/>
      <c r="BP22" s="592"/>
      <c r="BQ22" s="592"/>
      <c r="BR22" s="592"/>
      <c r="BS22" s="640"/>
      <c r="BT22" s="36"/>
      <c r="BU22" s="36"/>
      <c r="CT22" s="109"/>
    </row>
    <row r="23" spans="1:113">
      <c r="B23" s="5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4"/>
      <c r="N23" s="17"/>
      <c r="O23" s="464" t="s">
        <v>310</v>
      </c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5"/>
      <c r="BM23" s="639">
        <v>2114</v>
      </c>
      <c r="BN23" s="592"/>
      <c r="BO23" s="592"/>
      <c r="BP23" s="592"/>
      <c r="BQ23" s="592"/>
      <c r="BR23" s="592"/>
      <c r="BS23" s="640"/>
      <c r="BT23" s="36">
        <v>14964274</v>
      </c>
      <c r="BU23" s="36">
        <v>17814594</v>
      </c>
      <c r="CT23" s="109"/>
    </row>
    <row r="24" spans="1:113">
      <c r="B24" s="5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4"/>
      <c r="N24" s="17"/>
      <c r="O24" s="464" t="s">
        <v>311</v>
      </c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5"/>
      <c r="BM24" s="639">
        <v>2115</v>
      </c>
      <c r="BN24" s="592"/>
      <c r="BO24" s="592"/>
      <c r="BP24" s="592"/>
      <c r="BQ24" s="592"/>
      <c r="BR24" s="592"/>
      <c r="BS24" s="640"/>
      <c r="BT24" s="36"/>
      <c r="BU24" s="36"/>
      <c r="CT24" s="109"/>
    </row>
    <row r="25" spans="1:113">
      <c r="B25" s="5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4"/>
      <c r="N25" s="17"/>
      <c r="O25" s="464" t="s">
        <v>312</v>
      </c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5"/>
      <c r="BM25" s="639">
        <v>2116</v>
      </c>
      <c r="BN25" s="592"/>
      <c r="BO25" s="592"/>
      <c r="BP25" s="592"/>
      <c r="BQ25" s="592"/>
      <c r="BR25" s="592"/>
      <c r="BS25" s="640"/>
      <c r="BT25" s="36">
        <v>49162</v>
      </c>
      <c r="BU25" s="36"/>
      <c r="CT25" s="109"/>
    </row>
    <row r="26" spans="1:113" ht="27" customHeight="1">
      <c r="B26" s="5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4"/>
      <c r="N26" s="18"/>
      <c r="O26" s="637" t="s">
        <v>313</v>
      </c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7"/>
      <c r="AL26" s="637"/>
      <c r="AM26" s="637"/>
      <c r="AN26" s="637"/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637"/>
      <c r="BC26" s="637"/>
      <c r="BD26" s="637"/>
      <c r="BE26" s="637"/>
      <c r="BF26" s="637"/>
      <c r="BG26" s="637"/>
      <c r="BH26" s="637"/>
      <c r="BI26" s="637"/>
      <c r="BJ26" s="637"/>
      <c r="BK26" s="637"/>
      <c r="BL26" s="638"/>
      <c r="BM26" s="487">
        <v>2117</v>
      </c>
      <c r="BN26" s="635"/>
      <c r="BO26" s="635"/>
      <c r="BP26" s="635"/>
      <c r="BQ26" s="635"/>
      <c r="BR26" s="635"/>
      <c r="BS26" s="636"/>
      <c r="BT26" s="36">
        <v>604654</v>
      </c>
      <c r="BU26" s="36">
        <v>566289</v>
      </c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</row>
    <row r="27" spans="1:113" ht="26.25" customHeight="1">
      <c r="B27" s="5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4"/>
      <c r="N27" s="18"/>
      <c r="O27" s="637" t="s">
        <v>314</v>
      </c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7"/>
      <c r="BI27" s="637"/>
      <c r="BJ27" s="637"/>
      <c r="BK27" s="637"/>
      <c r="BL27" s="638"/>
      <c r="BM27" s="487">
        <v>2118</v>
      </c>
      <c r="BN27" s="635"/>
      <c r="BO27" s="635"/>
      <c r="BP27" s="635"/>
      <c r="BQ27" s="635"/>
      <c r="BR27" s="635"/>
      <c r="BS27" s="636"/>
      <c r="BT27" s="36"/>
      <c r="BU27" s="36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</row>
    <row r="28" spans="1:113" ht="13.5" customHeight="1">
      <c r="B28" s="5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4"/>
      <c r="N28" s="1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7"/>
      <c r="AL28" s="637"/>
      <c r="AM28" s="637"/>
      <c r="AN28" s="637"/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637"/>
      <c r="BC28" s="637"/>
      <c r="BD28" s="637"/>
      <c r="BE28" s="637"/>
      <c r="BF28" s="637"/>
      <c r="BG28" s="637"/>
      <c r="BH28" s="637"/>
      <c r="BI28" s="637"/>
      <c r="BJ28" s="637"/>
      <c r="BK28" s="637"/>
      <c r="BL28" s="638"/>
      <c r="BM28" s="487"/>
      <c r="BN28" s="635"/>
      <c r="BO28" s="635"/>
      <c r="BP28" s="635"/>
      <c r="BQ28" s="635"/>
      <c r="BR28" s="635"/>
      <c r="BS28" s="636"/>
      <c r="BT28" s="107"/>
      <c r="BU28" s="107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</row>
    <row r="29" spans="1:113" ht="25.5" customHeight="1">
      <c r="B29" s="593" t="s">
        <v>61</v>
      </c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4"/>
      <c r="N29" s="18"/>
      <c r="O29" s="464" t="s">
        <v>315</v>
      </c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5"/>
      <c r="BM29" s="487">
        <v>2120</v>
      </c>
      <c r="BN29" s="635"/>
      <c r="BO29" s="635"/>
      <c r="BP29" s="635"/>
      <c r="BQ29" s="635"/>
      <c r="BR29" s="635"/>
      <c r="BS29" s="636"/>
      <c r="BT29" s="284">
        <f>SUM(BT31:BT38)</f>
        <v>-56669903</v>
      </c>
      <c r="BU29" s="284">
        <f>SUM(BU31:BU38)</f>
        <v>-54299708</v>
      </c>
      <c r="BW29" s="126"/>
      <c r="BX29" s="126"/>
    </row>
    <row r="30" spans="1:113">
      <c r="B30" s="5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4"/>
      <c r="N30" s="18"/>
      <c r="O30" s="464" t="s">
        <v>306</v>
      </c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5"/>
      <c r="BM30" s="487"/>
      <c r="BN30" s="635"/>
      <c r="BO30" s="635"/>
      <c r="BP30" s="635"/>
      <c r="BQ30" s="635"/>
      <c r="BR30" s="635"/>
      <c r="BS30" s="636"/>
      <c r="BT30" s="107"/>
      <c r="BU30" s="107"/>
    </row>
    <row r="31" spans="1:113">
      <c r="B31" s="5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4"/>
      <c r="N31" s="18"/>
      <c r="O31" s="464" t="s">
        <v>316</v>
      </c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5"/>
      <c r="BM31" s="487">
        <v>2121</v>
      </c>
      <c r="BN31" s="635"/>
      <c r="BO31" s="635"/>
      <c r="BP31" s="635"/>
      <c r="BQ31" s="635"/>
      <c r="BR31" s="635"/>
      <c r="BS31" s="636"/>
      <c r="BT31" s="53">
        <v>-48584865</v>
      </c>
      <c r="BU31" s="53">
        <v>-45282742</v>
      </c>
    </row>
    <row r="32" spans="1:113">
      <c r="B32" s="5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4"/>
      <c r="N32" s="18"/>
      <c r="O32" s="464" t="s">
        <v>317</v>
      </c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5"/>
      <c r="BM32" s="487">
        <v>2122</v>
      </c>
      <c r="BN32" s="635"/>
      <c r="BO32" s="635"/>
      <c r="BP32" s="635"/>
      <c r="BQ32" s="635"/>
      <c r="BR32" s="635"/>
      <c r="BS32" s="636"/>
      <c r="BT32" s="53">
        <v>-253623</v>
      </c>
      <c r="BU32" s="53">
        <v>-196269</v>
      </c>
    </row>
    <row r="33" spans="2:77" ht="25.5" customHeight="1">
      <c r="B33" s="5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4"/>
      <c r="N33" s="18"/>
      <c r="O33" s="497" t="s">
        <v>318</v>
      </c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540"/>
      <c r="BM33" s="487">
        <v>2123</v>
      </c>
      <c r="BN33" s="635"/>
      <c r="BO33" s="635"/>
      <c r="BP33" s="635"/>
      <c r="BQ33" s="635"/>
      <c r="BR33" s="635"/>
      <c r="BS33" s="636"/>
      <c r="BT33" s="53"/>
      <c r="BU33" s="53"/>
    </row>
    <row r="34" spans="2:77">
      <c r="B34" s="5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4"/>
      <c r="N34" s="18"/>
      <c r="O34" s="464" t="s">
        <v>319</v>
      </c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5"/>
      <c r="BM34" s="487">
        <v>2124</v>
      </c>
      <c r="BN34" s="635"/>
      <c r="BO34" s="635"/>
      <c r="BP34" s="635"/>
      <c r="BQ34" s="635"/>
      <c r="BR34" s="635"/>
      <c r="BS34" s="636"/>
      <c r="BT34" s="53">
        <v>-7498458</v>
      </c>
      <c r="BU34" s="53">
        <v>-8551712</v>
      </c>
    </row>
    <row r="35" spans="2:77">
      <c r="B35" s="5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4"/>
      <c r="N35" s="18"/>
      <c r="O35" s="464" t="s">
        <v>320</v>
      </c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5"/>
      <c r="BM35" s="487">
        <v>2125</v>
      </c>
      <c r="BN35" s="635"/>
      <c r="BO35" s="635"/>
      <c r="BP35" s="635"/>
      <c r="BQ35" s="635"/>
      <c r="BR35" s="635"/>
      <c r="BS35" s="636"/>
      <c r="BT35" s="53"/>
      <c r="BU35" s="53"/>
    </row>
    <row r="36" spans="2:77">
      <c r="B36" s="5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4"/>
      <c r="N36" s="18"/>
      <c r="O36" s="464" t="s">
        <v>321</v>
      </c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5"/>
      <c r="BM36" s="487">
        <v>2126</v>
      </c>
      <c r="BN36" s="635"/>
      <c r="BO36" s="635"/>
      <c r="BP36" s="635"/>
      <c r="BQ36" s="635"/>
      <c r="BR36" s="635"/>
      <c r="BS36" s="636"/>
      <c r="BT36" s="53">
        <v>-8378</v>
      </c>
      <c r="BU36" s="53"/>
    </row>
    <row r="37" spans="2:77" ht="27" customHeight="1">
      <c r="B37" s="5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4"/>
      <c r="N37" s="18"/>
      <c r="O37" s="637" t="s">
        <v>322</v>
      </c>
      <c r="P37" s="637"/>
      <c r="Q37" s="637"/>
      <c r="R37" s="637"/>
      <c r="S37" s="637"/>
      <c r="T37" s="637"/>
      <c r="U37" s="637"/>
      <c r="V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37"/>
      <c r="AT37" s="637"/>
      <c r="AU37" s="637"/>
      <c r="AV37" s="637"/>
      <c r="AW37" s="637"/>
      <c r="AX37" s="637"/>
      <c r="AY37" s="637"/>
      <c r="AZ37" s="637"/>
      <c r="BA37" s="637"/>
      <c r="BB37" s="637"/>
      <c r="BC37" s="637"/>
      <c r="BD37" s="637"/>
      <c r="BE37" s="637"/>
      <c r="BF37" s="637"/>
      <c r="BG37" s="637"/>
      <c r="BH37" s="637"/>
      <c r="BI37" s="637"/>
      <c r="BJ37" s="637"/>
      <c r="BK37" s="637"/>
      <c r="BL37" s="638"/>
      <c r="BM37" s="487">
        <v>2127</v>
      </c>
      <c r="BN37" s="635"/>
      <c r="BO37" s="635"/>
      <c r="BP37" s="635"/>
      <c r="BQ37" s="635"/>
      <c r="BR37" s="635"/>
      <c r="BS37" s="636"/>
      <c r="BT37" s="53">
        <v>-324579</v>
      </c>
      <c r="BU37" s="53">
        <v>-268985</v>
      </c>
    </row>
    <row r="38" spans="2:77" ht="28.5" customHeight="1">
      <c r="B38" s="5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4"/>
      <c r="N38" s="17"/>
      <c r="O38" s="637" t="s">
        <v>323</v>
      </c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7"/>
      <c r="AM38" s="637"/>
      <c r="AN38" s="637"/>
      <c r="AO38" s="637"/>
      <c r="AP38" s="637"/>
      <c r="AQ38" s="637"/>
      <c r="AR38" s="637"/>
      <c r="AS38" s="637"/>
      <c r="AT38" s="637"/>
      <c r="AU38" s="637"/>
      <c r="AV38" s="637"/>
      <c r="AW38" s="637"/>
      <c r="AX38" s="637"/>
      <c r="AY38" s="637"/>
      <c r="AZ38" s="637"/>
      <c r="BA38" s="637"/>
      <c r="BB38" s="637"/>
      <c r="BC38" s="637"/>
      <c r="BD38" s="637"/>
      <c r="BE38" s="637"/>
      <c r="BF38" s="637"/>
      <c r="BG38" s="637"/>
      <c r="BH38" s="637"/>
      <c r="BI38" s="637"/>
      <c r="BJ38" s="637"/>
      <c r="BK38" s="637"/>
      <c r="BL38" s="638"/>
      <c r="BM38" s="487">
        <v>2128</v>
      </c>
      <c r="BN38" s="635"/>
      <c r="BO38" s="635"/>
      <c r="BP38" s="635"/>
      <c r="BQ38" s="635"/>
      <c r="BR38" s="635"/>
      <c r="BS38" s="636"/>
      <c r="BT38" s="53"/>
      <c r="BU38" s="53"/>
    </row>
    <row r="39" spans="2:77" ht="14.25" customHeight="1">
      <c r="B39" s="5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4"/>
      <c r="N39" s="17"/>
      <c r="O39" s="637"/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37"/>
      <c r="AT39" s="637"/>
      <c r="AU39" s="637"/>
      <c r="AV39" s="637"/>
      <c r="AW39" s="637"/>
      <c r="AX39" s="637"/>
      <c r="AY39" s="637"/>
      <c r="AZ39" s="637"/>
      <c r="BA39" s="637"/>
      <c r="BB39" s="637"/>
      <c r="BC39" s="637"/>
      <c r="BD39" s="637"/>
      <c r="BE39" s="637"/>
      <c r="BF39" s="637"/>
      <c r="BG39" s="637"/>
      <c r="BH39" s="637"/>
      <c r="BI39" s="637"/>
      <c r="BJ39" s="637"/>
      <c r="BK39" s="637"/>
      <c r="BL39" s="638"/>
      <c r="BM39" s="487"/>
      <c r="BN39" s="635"/>
      <c r="BO39" s="635"/>
      <c r="BP39" s="635"/>
      <c r="BQ39" s="635"/>
      <c r="BR39" s="635"/>
      <c r="BS39" s="636"/>
      <c r="BT39" s="107"/>
      <c r="BU39" s="107"/>
    </row>
    <row r="40" spans="2:77">
      <c r="B40" s="5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4"/>
      <c r="N40" s="18"/>
      <c r="O40" s="464" t="s">
        <v>324</v>
      </c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5"/>
      <c r="BM40" s="487">
        <v>2100</v>
      </c>
      <c r="BN40" s="635"/>
      <c r="BO40" s="635"/>
      <c r="BP40" s="635"/>
      <c r="BQ40" s="635"/>
      <c r="BR40" s="635"/>
      <c r="BS40" s="636"/>
      <c r="BT40" s="376">
        <f>BT18+BT29</f>
        <v>7943160</v>
      </c>
      <c r="BU40" s="107">
        <f>BU18+BU29</f>
        <v>10231879</v>
      </c>
      <c r="BW40" s="126"/>
      <c r="BX40" s="126"/>
    </row>
    <row r="41" spans="2:77">
      <c r="B41" s="593" t="s">
        <v>61</v>
      </c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4"/>
      <c r="N41" s="17"/>
      <c r="O41" s="464" t="s">
        <v>325</v>
      </c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5"/>
      <c r="BM41" s="487">
        <v>2210</v>
      </c>
      <c r="BN41" s="635"/>
      <c r="BO41" s="635"/>
      <c r="BP41" s="635"/>
      <c r="BQ41" s="635"/>
      <c r="BR41" s="635"/>
      <c r="BS41" s="636"/>
      <c r="BT41" s="36">
        <v>-654621</v>
      </c>
      <c r="BU41" s="53">
        <v>-673339</v>
      </c>
    </row>
    <row r="42" spans="2:77">
      <c r="B42" s="593" t="s">
        <v>61</v>
      </c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4"/>
      <c r="N42" s="17"/>
      <c r="O42" s="464" t="s">
        <v>326</v>
      </c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5"/>
      <c r="BM42" s="487">
        <v>2220</v>
      </c>
      <c r="BN42" s="635"/>
      <c r="BO42" s="635"/>
      <c r="BP42" s="635"/>
      <c r="BQ42" s="635"/>
      <c r="BR42" s="635"/>
      <c r="BS42" s="636"/>
      <c r="BT42" s="36"/>
      <c r="BU42" s="53">
        <v>-1284097</v>
      </c>
    </row>
    <row r="43" spans="2:77">
      <c r="B43" s="5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4"/>
      <c r="N43" s="17"/>
      <c r="O43" s="466" t="s">
        <v>327</v>
      </c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71"/>
      <c r="BM43" s="487">
        <v>2200</v>
      </c>
      <c r="BN43" s="635"/>
      <c r="BO43" s="635"/>
      <c r="BP43" s="635"/>
      <c r="BQ43" s="635"/>
      <c r="BR43" s="635"/>
      <c r="BS43" s="636"/>
      <c r="BT43" s="107">
        <f>BT40+BT41+BT42</f>
        <v>7288539</v>
      </c>
      <c r="BU43" s="107">
        <f>BU40+BU41+BU42</f>
        <v>8274443</v>
      </c>
      <c r="BW43" s="126"/>
      <c r="BX43" s="126"/>
      <c r="BY43" s="126"/>
    </row>
    <row r="44" spans="2:77">
      <c r="B44" s="5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4"/>
      <c r="N44" s="17"/>
      <c r="O44" s="464" t="s">
        <v>328</v>
      </c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/>
      <c r="BG44" s="464"/>
      <c r="BH44" s="464"/>
      <c r="BI44" s="464"/>
      <c r="BJ44" s="464"/>
      <c r="BK44" s="464"/>
      <c r="BL44" s="465"/>
      <c r="BM44" s="487">
        <v>2310</v>
      </c>
      <c r="BN44" s="635"/>
      <c r="BO44" s="635"/>
      <c r="BP44" s="635"/>
      <c r="BQ44" s="635"/>
      <c r="BR44" s="635"/>
      <c r="BS44" s="636"/>
      <c r="BT44" s="36">
        <v>38767</v>
      </c>
      <c r="BU44" s="36">
        <v>19110</v>
      </c>
    </row>
    <row r="45" spans="2:77">
      <c r="B45" s="5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4"/>
      <c r="N45" s="17"/>
      <c r="O45" s="464" t="s">
        <v>329</v>
      </c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5"/>
      <c r="BM45" s="487">
        <v>2320</v>
      </c>
      <c r="BN45" s="635"/>
      <c r="BO45" s="635"/>
      <c r="BP45" s="635"/>
      <c r="BQ45" s="635"/>
      <c r="BR45" s="635"/>
      <c r="BS45" s="636"/>
      <c r="BT45" s="36">
        <v>69999</v>
      </c>
      <c r="BU45" s="36">
        <v>87303</v>
      </c>
    </row>
    <row r="46" spans="2:77">
      <c r="B46" s="5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4"/>
      <c r="N46" s="17"/>
      <c r="O46" s="464" t="s">
        <v>330</v>
      </c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5"/>
      <c r="BM46" s="487">
        <v>2330</v>
      </c>
      <c r="BN46" s="635"/>
      <c r="BO46" s="635"/>
      <c r="BP46" s="635"/>
      <c r="BQ46" s="635"/>
      <c r="BR46" s="635"/>
      <c r="BS46" s="636"/>
      <c r="BT46" s="53">
        <v>-1838688</v>
      </c>
      <c r="BU46" s="53">
        <v>-1567702</v>
      </c>
    </row>
    <row r="47" spans="2:77">
      <c r="B47" s="593" t="s">
        <v>60</v>
      </c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4"/>
      <c r="N47" s="18"/>
      <c r="O47" s="464" t="s">
        <v>331</v>
      </c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4"/>
      <c r="BG47" s="464"/>
      <c r="BH47" s="464"/>
      <c r="BI47" s="464"/>
      <c r="BJ47" s="464"/>
      <c r="BK47" s="464"/>
      <c r="BL47" s="465"/>
      <c r="BM47" s="487">
        <v>2340</v>
      </c>
      <c r="BN47" s="635"/>
      <c r="BO47" s="635"/>
      <c r="BP47" s="635"/>
      <c r="BQ47" s="635"/>
      <c r="BR47" s="635"/>
      <c r="BS47" s="636"/>
      <c r="BT47" s="36">
        <v>2563867</v>
      </c>
      <c r="BU47" s="36">
        <v>3620655</v>
      </c>
    </row>
    <row r="48" spans="2:77">
      <c r="B48" s="593" t="s">
        <v>60</v>
      </c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4"/>
      <c r="N48" s="17"/>
      <c r="O48" s="464" t="s">
        <v>332</v>
      </c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5"/>
      <c r="BM48" s="487">
        <v>2350</v>
      </c>
      <c r="BN48" s="635"/>
      <c r="BO48" s="635"/>
      <c r="BP48" s="635"/>
      <c r="BQ48" s="635"/>
      <c r="BR48" s="635"/>
      <c r="BS48" s="636"/>
      <c r="BT48" s="53">
        <v>-4209222</v>
      </c>
      <c r="BU48" s="53">
        <v>-9417466</v>
      </c>
    </row>
    <row r="49" spans="1:76">
      <c r="B49" s="5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4"/>
      <c r="N49" s="17"/>
      <c r="O49" s="466" t="s">
        <v>333</v>
      </c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71"/>
      <c r="BM49" s="487">
        <v>2300</v>
      </c>
      <c r="BN49" s="635"/>
      <c r="BO49" s="635"/>
      <c r="BP49" s="635"/>
      <c r="BQ49" s="635"/>
      <c r="BR49" s="635"/>
      <c r="BS49" s="636"/>
      <c r="BT49" s="107">
        <f>BT43+BT44+BT45+BT46+BT47+BT48</f>
        <v>3913262</v>
      </c>
      <c r="BU49" s="107">
        <f>BU43+BU44+BU45+BU46+BU47+BU48</f>
        <v>1016343</v>
      </c>
      <c r="BW49" s="126"/>
      <c r="BX49" s="126"/>
    </row>
    <row r="50" spans="1:76">
      <c r="B50" s="593" t="s">
        <v>59</v>
      </c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634"/>
      <c r="N50" s="17"/>
      <c r="O50" s="464" t="s">
        <v>334</v>
      </c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5"/>
      <c r="BM50" s="487">
        <v>2410</v>
      </c>
      <c r="BN50" s="635"/>
      <c r="BO50" s="635"/>
      <c r="BP50" s="635"/>
      <c r="BQ50" s="635"/>
      <c r="BR50" s="635"/>
      <c r="BS50" s="636"/>
      <c r="BT50" s="53">
        <v>-1400315</v>
      </c>
      <c r="BU50" s="53">
        <v>-566192</v>
      </c>
    </row>
    <row r="51" spans="1:76" ht="12.75" customHeight="1">
      <c r="B51" s="593" t="s">
        <v>59</v>
      </c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634"/>
      <c r="N51" s="17"/>
      <c r="O51" s="497" t="s">
        <v>335</v>
      </c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97"/>
      <c r="BE51" s="497"/>
      <c r="BF51" s="497"/>
      <c r="BG51" s="497"/>
      <c r="BH51" s="497"/>
      <c r="BI51" s="497"/>
      <c r="BJ51" s="497"/>
      <c r="BK51" s="497"/>
      <c r="BL51" s="540"/>
      <c r="BM51" s="487">
        <v>2421</v>
      </c>
      <c r="BN51" s="635"/>
      <c r="BO51" s="635"/>
      <c r="BP51" s="635"/>
      <c r="BQ51" s="635"/>
      <c r="BR51" s="635"/>
      <c r="BS51" s="636"/>
      <c r="BT51" s="36">
        <v>987941</v>
      </c>
      <c r="BU51" s="36">
        <v>943404</v>
      </c>
    </row>
    <row r="52" spans="1:76" ht="13.5" customHeight="1">
      <c r="B52" s="593" t="s">
        <v>59</v>
      </c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634"/>
      <c r="N52" s="19"/>
      <c r="O52" s="464" t="s">
        <v>336</v>
      </c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4"/>
      <c r="AX52" s="464"/>
      <c r="AY52" s="464"/>
      <c r="AZ52" s="464"/>
      <c r="BA52" s="464"/>
      <c r="BB52" s="464"/>
      <c r="BC52" s="464"/>
      <c r="BD52" s="464"/>
      <c r="BE52" s="464"/>
      <c r="BF52" s="464"/>
      <c r="BG52" s="464"/>
      <c r="BH52" s="464"/>
      <c r="BI52" s="464"/>
      <c r="BJ52" s="464"/>
      <c r="BK52" s="464"/>
      <c r="BL52" s="465"/>
      <c r="BM52" s="487">
        <v>2430</v>
      </c>
      <c r="BN52" s="635"/>
      <c r="BO52" s="635"/>
      <c r="BP52" s="635"/>
      <c r="BQ52" s="635"/>
      <c r="BR52" s="635"/>
      <c r="BS52" s="636"/>
      <c r="BT52" s="36">
        <v>-368611</v>
      </c>
      <c r="BU52" s="36">
        <v>-478514</v>
      </c>
      <c r="BW52" s="126"/>
    </row>
    <row r="53" spans="1:76" ht="12.75" customHeight="1">
      <c r="B53" s="593" t="s">
        <v>59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634"/>
      <c r="N53" s="19"/>
      <c r="O53" s="497" t="s">
        <v>337</v>
      </c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7"/>
      <c r="BF53" s="497"/>
      <c r="BG53" s="497"/>
      <c r="BH53" s="497"/>
      <c r="BI53" s="497"/>
      <c r="BJ53" s="497"/>
      <c r="BK53" s="497"/>
      <c r="BL53" s="540"/>
      <c r="BM53" s="618">
        <v>2450</v>
      </c>
      <c r="BN53" s="619"/>
      <c r="BO53" s="619"/>
      <c r="BP53" s="619"/>
      <c r="BQ53" s="619"/>
      <c r="BR53" s="619"/>
      <c r="BS53" s="620"/>
      <c r="BT53" s="36">
        <v>-1667</v>
      </c>
      <c r="BU53" s="36">
        <v>-101967</v>
      </c>
    </row>
    <row r="54" spans="1:76" s="99" customFormat="1" ht="13.5" thickBot="1">
      <c r="A54" s="98"/>
      <c r="B54" s="615" t="s">
        <v>59</v>
      </c>
      <c r="C54" s="616"/>
      <c r="D54" s="616"/>
      <c r="E54" s="616"/>
      <c r="F54" s="616"/>
      <c r="G54" s="616"/>
      <c r="H54" s="616"/>
      <c r="I54" s="616"/>
      <c r="J54" s="616"/>
      <c r="K54" s="616"/>
      <c r="L54" s="616"/>
      <c r="M54" s="617"/>
      <c r="N54" s="46"/>
      <c r="O54" s="444" t="s">
        <v>338</v>
      </c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5"/>
      <c r="BM54" s="618">
        <v>2460</v>
      </c>
      <c r="BN54" s="619"/>
      <c r="BO54" s="619"/>
      <c r="BP54" s="619"/>
      <c r="BQ54" s="619"/>
      <c r="BR54" s="619"/>
      <c r="BS54" s="620"/>
      <c r="BT54" s="226">
        <v>8171</v>
      </c>
      <c r="BU54" s="226">
        <v>239837</v>
      </c>
    </row>
    <row r="55" spans="1:76" s="99" customFormat="1" ht="13.5" thickBot="1">
      <c r="A55" s="98" t="s">
        <v>139</v>
      </c>
      <c r="B55" s="628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30"/>
      <c r="N55" s="20"/>
      <c r="O55" s="447" t="s">
        <v>339</v>
      </c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448"/>
      <c r="BM55" s="631">
        <v>2400</v>
      </c>
      <c r="BN55" s="632"/>
      <c r="BO55" s="632"/>
      <c r="BP55" s="632"/>
      <c r="BQ55" s="632"/>
      <c r="BR55" s="632"/>
      <c r="BS55" s="633"/>
      <c r="BT55" s="257">
        <f>BT49+BT50+BT53+BT52+BT54</f>
        <v>2150840</v>
      </c>
      <c r="BU55" s="257">
        <f>BU49+BU50+BU53+BU52+BU54</f>
        <v>109507</v>
      </c>
      <c r="BW55" s="127"/>
      <c r="BX55" s="127"/>
    </row>
    <row r="56" spans="1:76" s="49" customFormat="1" ht="12">
      <c r="A56" s="2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28"/>
      <c r="BN56" s="128"/>
      <c r="BO56" s="128"/>
      <c r="BP56" s="128"/>
      <c r="BQ56" s="128"/>
      <c r="BR56" s="128"/>
      <c r="BS56" s="128"/>
      <c r="BT56" s="129"/>
      <c r="BU56" s="129"/>
    </row>
    <row r="57" spans="1:76" s="49" customFormat="1" ht="6" customHeight="1" thickBot="1">
      <c r="A57" s="2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28"/>
      <c r="BN57" s="128"/>
      <c r="BO57" s="128"/>
      <c r="BP57" s="128"/>
      <c r="BQ57" s="128"/>
      <c r="BR57" s="128"/>
      <c r="BS57" s="128"/>
      <c r="BT57" s="129"/>
      <c r="BU57" s="129"/>
    </row>
    <row r="58" spans="1:76" ht="18" customHeight="1">
      <c r="B58" s="598" t="s">
        <v>195</v>
      </c>
      <c r="C58" s="599"/>
      <c r="D58" s="599"/>
      <c r="E58" s="599"/>
      <c r="F58" s="599"/>
      <c r="G58" s="599"/>
      <c r="H58" s="599"/>
      <c r="I58" s="599"/>
      <c r="J58" s="599"/>
      <c r="K58" s="599"/>
      <c r="L58" s="599"/>
      <c r="M58" s="599"/>
      <c r="N58" s="523" t="s">
        <v>196</v>
      </c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4"/>
      <c r="AQ58" s="604"/>
      <c r="AR58" s="604"/>
      <c r="AS58" s="604"/>
      <c r="AT58" s="604"/>
      <c r="AU58" s="604"/>
      <c r="AV58" s="604"/>
      <c r="AW58" s="604"/>
      <c r="AX58" s="604"/>
      <c r="AY58" s="604"/>
      <c r="AZ58" s="604"/>
      <c r="BA58" s="604"/>
      <c r="BB58" s="604"/>
      <c r="BC58" s="604"/>
      <c r="BD58" s="604"/>
      <c r="BE58" s="604"/>
      <c r="BF58" s="604"/>
      <c r="BG58" s="604"/>
      <c r="BH58" s="604"/>
      <c r="BI58" s="604"/>
      <c r="BJ58" s="604"/>
      <c r="BK58" s="604"/>
      <c r="BL58" s="621"/>
      <c r="BM58" s="604" t="s">
        <v>197</v>
      </c>
      <c r="BN58" s="605"/>
      <c r="BO58" s="605"/>
      <c r="BP58" s="605"/>
      <c r="BQ58" s="605"/>
      <c r="BR58" s="605"/>
      <c r="BS58" s="605"/>
      <c r="BT58" s="124" t="s">
        <v>350</v>
      </c>
      <c r="BU58" s="124" t="s">
        <v>350</v>
      </c>
    </row>
    <row r="59" spans="1:76">
      <c r="B59" s="600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22"/>
      <c r="O59" s="623"/>
      <c r="P59" s="623"/>
      <c r="Q59" s="623"/>
      <c r="R59" s="623"/>
      <c r="S59" s="623"/>
      <c r="T59" s="623"/>
      <c r="U59" s="623"/>
      <c r="V59" s="623"/>
      <c r="W59" s="623"/>
      <c r="X59" s="623"/>
      <c r="Y59" s="623"/>
      <c r="Z59" s="623"/>
      <c r="AA59" s="623"/>
      <c r="AB59" s="623"/>
      <c r="AC59" s="623"/>
      <c r="AD59" s="623"/>
      <c r="AE59" s="623"/>
      <c r="AF59" s="623"/>
      <c r="AG59" s="623"/>
      <c r="AH59" s="623"/>
      <c r="AI59" s="623"/>
      <c r="AJ59" s="623"/>
      <c r="AK59" s="623"/>
      <c r="AL59" s="623"/>
      <c r="AM59" s="623"/>
      <c r="AN59" s="623"/>
      <c r="AO59" s="623"/>
      <c r="AP59" s="623"/>
      <c r="AQ59" s="623"/>
      <c r="AR59" s="623"/>
      <c r="AS59" s="623"/>
      <c r="AT59" s="623"/>
      <c r="AU59" s="623"/>
      <c r="AV59" s="623"/>
      <c r="AW59" s="623"/>
      <c r="AX59" s="623"/>
      <c r="AY59" s="623"/>
      <c r="AZ59" s="623"/>
      <c r="BA59" s="623"/>
      <c r="BB59" s="623"/>
      <c r="BC59" s="623"/>
      <c r="BD59" s="623"/>
      <c r="BE59" s="623"/>
      <c r="BF59" s="623"/>
      <c r="BG59" s="623"/>
      <c r="BH59" s="623"/>
      <c r="BI59" s="623"/>
      <c r="BJ59" s="623"/>
      <c r="BK59" s="623"/>
      <c r="BL59" s="624"/>
      <c r="BM59" s="606"/>
      <c r="BN59" s="606"/>
      <c r="BO59" s="606"/>
      <c r="BP59" s="606"/>
      <c r="BQ59" s="606"/>
      <c r="BR59" s="606"/>
      <c r="BS59" s="606"/>
      <c r="BT59" s="88">
        <v>2014</v>
      </c>
      <c r="BU59" s="88">
        <v>2013</v>
      </c>
    </row>
    <row r="60" spans="1:76" ht="13.5" customHeight="1" thickBot="1">
      <c r="B60" s="602"/>
      <c r="C60" s="603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25"/>
      <c r="O60" s="626"/>
      <c r="P60" s="626"/>
      <c r="Q60" s="626"/>
      <c r="R60" s="626"/>
      <c r="S60" s="626"/>
      <c r="T60" s="626"/>
      <c r="U60" s="626"/>
      <c r="V60" s="626"/>
      <c r="W60" s="626"/>
      <c r="X60" s="626"/>
      <c r="Y60" s="626"/>
      <c r="Z60" s="626"/>
      <c r="AA60" s="626"/>
      <c r="AB60" s="626"/>
      <c r="AC60" s="626"/>
      <c r="AD60" s="626"/>
      <c r="AE60" s="626"/>
      <c r="AF60" s="626"/>
      <c r="AG60" s="626"/>
      <c r="AH60" s="626"/>
      <c r="AI60" s="626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  <c r="AT60" s="626"/>
      <c r="AU60" s="626"/>
      <c r="AV60" s="626"/>
      <c r="AW60" s="626"/>
      <c r="AX60" s="626"/>
      <c r="AY60" s="626"/>
      <c r="AZ60" s="626"/>
      <c r="BA60" s="626"/>
      <c r="BB60" s="626"/>
      <c r="BC60" s="626"/>
      <c r="BD60" s="626"/>
      <c r="BE60" s="626"/>
      <c r="BF60" s="626"/>
      <c r="BG60" s="626"/>
      <c r="BH60" s="626"/>
      <c r="BI60" s="626"/>
      <c r="BJ60" s="626"/>
      <c r="BK60" s="626"/>
      <c r="BL60" s="627"/>
      <c r="BM60" s="607"/>
      <c r="BN60" s="607"/>
      <c r="BO60" s="607"/>
      <c r="BP60" s="607"/>
      <c r="BQ60" s="607"/>
      <c r="BR60" s="607"/>
      <c r="BS60" s="607"/>
      <c r="BT60" s="285" t="s">
        <v>4</v>
      </c>
      <c r="BU60" s="285" t="s">
        <v>5</v>
      </c>
    </row>
    <row r="61" spans="1:76">
      <c r="A61" s="27" t="s">
        <v>138</v>
      </c>
      <c r="B61" s="598" t="s">
        <v>58</v>
      </c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47"/>
      <c r="O61" s="610" t="s">
        <v>340</v>
      </c>
      <c r="P61" s="610"/>
      <c r="Q61" s="610"/>
      <c r="R61" s="610"/>
      <c r="S61" s="610"/>
      <c r="T61" s="610"/>
      <c r="U61" s="610"/>
      <c r="V61" s="610"/>
      <c r="W61" s="610"/>
      <c r="X61" s="610"/>
      <c r="Y61" s="610"/>
      <c r="Z61" s="610"/>
      <c r="AA61" s="610"/>
      <c r="AB61" s="610"/>
      <c r="AC61" s="610"/>
      <c r="AD61" s="610"/>
      <c r="AE61" s="610"/>
      <c r="AF61" s="610"/>
      <c r="AG61" s="610"/>
      <c r="AH61" s="610"/>
      <c r="AI61" s="610"/>
      <c r="AJ61" s="610"/>
      <c r="AK61" s="610"/>
      <c r="AL61" s="610"/>
      <c r="AM61" s="610"/>
      <c r="AN61" s="610"/>
      <c r="AO61" s="610"/>
      <c r="AP61" s="610"/>
      <c r="AQ61" s="610"/>
      <c r="AR61" s="610"/>
      <c r="AS61" s="610"/>
      <c r="AT61" s="610"/>
      <c r="AU61" s="610"/>
      <c r="AV61" s="610"/>
      <c r="AW61" s="610"/>
      <c r="AX61" s="610"/>
      <c r="AY61" s="610"/>
      <c r="AZ61" s="610"/>
      <c r="BA61" s="610"/>
      <c r="BB61" s="610"/>
      <c r="BC61" s="610"/>
      <c r="BD61" s="610"/>
      <c r="BE61" s="610"/>
      <c r="BF61" s="610"/>
      <c r="BG61" s="610"/>
      <c r="BH61" s="610"/>
      <c r="BI61" s="610"/>
      <c r="BJ61" s="610"/>
      <c r="BK61" s="610"/>
      <c r="BL61" s="611"/>
      <c r="BM61" s="612"/>
      <c r="BN61" s="613"/>
      <c r="BO61" s="613"/>
      <c r="BP61" s="613"/>
      <c r="BQ61" s="613"/>
      <c r="BR61" s="613"/>
      <c r="BS61" s="613"/>
      <c r="BT61" s="101"/>
      <c r="BU61" s="101"/>
    </row>
    <row r="62" spans="1:76" ht="24.75" customHeight="1">
      <c r="B62" s="608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14"/>
      <c r="O62" s="565" t="s">
        <v>341</v>
      </c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  <c r="AX62" s="565"/>
      <c r="AY62" s="565"/>
      <c r="AZ62" s="565"/>
      <c r="BA62" s="565"/>
      <c r="BB62" s="565"/>
      <c r="BC62" s="565"/>
      <c r="BD62" s="565"/>
      <c r="BE62" s="565"/>
      <c r="BF62" s="565"/>
      <c r="BG62" s="565"/>
      <c r="BH62" s="565"/>
      <c r="BI62" s="565"/>
      <c r="BJ62" s="565"/>
      <c r="BK62" s="565"/>
      <c r="BL62" s="566"/>
      <c r="BM62" s="614">
        <v>2510</v>
      </c>
      <c r="BN62" s="473"/>
      <c r="BO62" s="473"/>
      <c r="BP62" s="473"/>
      <c r="BQ62" s="473"/>
      <c r="BR62" s="473"/>
      <c r="BS62" s="474"/>
      <c r="BT62" s="275"/>
      <c r="BU62" s="275"/>
    </row>
    <row r="63" spans="1:76" ht="25.5" customHeight="1">
      <c r="B63" s="595" t="s">
        <v>57</v>
      </c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14"/>
      <c r="O63" s="497" t="s">
        <v>342</v>
      </c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7"/>
      <c r="BE63" s="497"/>
      <c r="BF63" s="497"/>
      <c r="BG63" s="497"/>
      <c r="BH63" s="497"/>
      <c r="BI63" s="497"/>
      <c r="BJ63" s="497"/>
      <c r="BK63" s="497"/>
      <c r="BL63" s="540"/>
      <c r="BM63" s="597">
        <v>2520</v>
      </c>
      <c r="BN63" s="597"/>
      <c r="BO63" s="597"/>
      <c r="BP63" s="597"/>
      <c r="BQ63" s="597"/>
      <c r="BR63" s="597"/>
      <c r="BS63" s="597"/>
      <c r="BT63" s="275"/>
      <c r="BU63" s="275"/>
    </row>
    <row r="64" spans="1:76">
      <c r="B64" s="593"/>
      <c r="C64" s="594"/>
      <c r="D64" s="594"/>
      <c r="E64" s="594"/>
      <c r="F64" s="594"/>
      <c r="G64" s="594"/>
      <c r="H64" s="594"/>
      <c r="I64" s="594"/>
      <c r="J64" s="594"/>
      <c r="K64" s="594"/>
      <c r="L64" s="594"/>
      <c r="M64" s="594"/>
      <c r="N64" s="15"/>
      <c r="O64" s="464" t="s">
        <v>343</v>
      </c>
      <c r="P64" s="464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  <c r="AB64" s="464"/>
      <c r="AC64" s="464"/>
      <c r="AD64" s="464"/>
      <c r="AE64" s="464"/>
      <c r="AF64" s="464"/>
      <c r="AG64" s="464"/>
      <c r="AH64" s="464"/>
      <c r="AI64" s="464"/>
      <c r="AJ64" s="464"/>
      <c r="AK64" s="464"/>
      <c r="AL64" s="464"/>
      <c r="AM64" s="464"/>
      <c r="AN64" s="464"/>
      <c r="AO64" s="464"/>
      <c r="AP64" s="464"/>
      <c r="AQ64" s="464"/>
      <c r="AR64" s="464"/>
      <c r="AS64" s="464"/>
      <c r="AT64" s="464"/>
      <c r="AU64" s="464"/>
      <c r="AV64" s="464"/>
      <c r="AW64" s="464"/>
      <c r="AX64" s="464"/>
      <c r="AY64" s="464"/>
      <c r="AZ64" s="464"/>
      <c r="BA64" s="464"/>
      <c r="BB64" s="464"/>
      <c r="BC64" s="464"/>
      <c r="BD64" s="464"/>
      <c r="BE64" s="464"/>
      <c r="BF64" s="464"/>
      <c r="BG64" s="464"/>
      <c r="BH64" s="464"/>
      <c r="BI64" s="464"/>
      <c r="BJ64" s="464"/>
      <c r="BK64" s="464"/>
      <c r="BL64" s="465"/>
      <c r="BM64" s="592">
        <v>2500</v>
      </c>
      <c r="BN64" s="592"/>
      <c r="BO64" s="592"/>
      <c r="BP64" s="592"/>
      <c r="BQ64" s="592"/>
      <c r="BR64" s="592"/>
      <c r="BS64" s="592"/>
      <c r="BT64" s="107">
        <f>BT55+BT62+BT63</f>
        <v>2150840</v>
      </c>
      <c r="BU64" s="107">
        <f>BU55+BU62+BU63</f>
        <v>109507</v>
      </c>
    </row>
    <row r="65" spans="1:73">
      <c r="B65" s="593" t="s">
        <v>56</v>
      </c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15"/>
      <c r="O65" s="464" t="s">
        <v>344</v>
      </c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5"/>
      <c r="BM65" s="592">
        <v>2900</v>
      </c>
      <c r="BN65" s="592"/>
      <c r="BO65" s="592"/>
      <c r="BP65" s="592"/>
      <c r="BQ65" s="592"/>
      <c r="BR65" s="592"/>
      <c r="BS65" s="592"/>
      <c r="BT65" s="220"/>
      <c r="BU65" s="220"/>
    </row>
    <row r="66" spans="1:73" s="99" customFormat="1" ht="13.5" thickBot="1">
      <c r="A66" s="98" t="s">
        <v>139</v>
      </c>
      <c r="B66" s="589" t="s">
        <v>56</v>
      </c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90"/>
      <c r="N66" s="16"/>
      <c r="O66" s="444" t="s">
        <v>345</v>
      </c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5"/>
      <c r="BM66" s="591">
        <v>2910</v>
      </c>
      <c r="BN66" s="591"/>
      <c r="BO66" s="591"/>
      <c r="BP66" s="591"/>
      <c r="BQ66" s="591"/>
      <c r="BR66" s="591"/>
      <c r="BS66" s="591"/>
      <c r="BT66" s="221"/>
      <c r="BU66" s="221"/>
    </row>
    <row r="67" spans="1:73" ht="15" customHeight="1"/>
    <row r="68" spans="1:73" s="49" customFormat="1" ht="12">
      <c r="A68" s="29"/>
    </row>
    <row r="69" spans="1:73" s="49" customFormat="1" ht="12">
      <c r="A69" s="29"/>
      <c r="B69" s="382" t="s">
        <v>290</v>
      </c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E69" s="455" t="s">
        <v>291</v>
      </c>
      <c r="AF69" s="455"/>
      <c r="AG69" s="455"/>
      <c r="AH69" s="455"/>
      <c r="AI69" s="455"/>
      <c r="AJ69" s="455"/>
      <c r="AK69" s="455"/>
      <c r="AL69" s="455"/>
      <c r="AM69" s="455"/>
      <c r="AN69" s="455"/>
      <c r="AO69" s="455"/>
      <c r="AP69" s="455"/>
      <c r="AQ69" s="455"/>
      <c r="AR69" s="455"/>
      <c r="AS69" s="455"/>
      <c r="AT69" s="455"/>
      <c r="AU69" s="455"/>
      <c r="AV69" s="455"/>
      <c r="AW69" s="455"/>
      <c r="AX69" s="13"/>
      <c r="AY69" s="13"/>
      <c r="AZ69" s="13"/>
      <c r="BA69" s="13"/>
      <c r="BC69" s="382" t="s">
        <v>293</v>
      </c>
      <c r="BQ69" s="455"/>
      <c r="BR69" s="455"/>
      <c r="BS69" s="455"/>
      <c r="BT69" s="455"/>
      <c r="BU69" s="383" t="s">
        <v>295</v>
      </c>
    </row>
    <row r="70" spans="1:73" s="117" customFormat="1" ht="12">
      <c r="A70" s="116"/>
      <c r="P70" s="439" t="s">
        <v>294</v>
      </c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E70" s="439" t="s">
        <v>296</v>
      </c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  <c r="AP70" s="439"/>
      <c r="AQ70" s="439"/>
      <c r="AR70" s="439"/>
      <c r="AS70" s="439"/>
      <c r="AT70" s="439"/>
      <c r="AU70" s="439"/>
      <c r="AV70" s="439"/>
      <c r="AW70" s="439"/>
      <c r="AX70" s="8"/>
      <c r="AY70" s="8"/>
      <c r="AZ70" s="8"/>
      <c r="BA70" s="8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39" t="s">
        <v>294</v>
      </c>
      <c r="BR70" s="439"/>
      <c r="BS70" s="439"/>
      <c r="BT70" s="439"/>
      <c r="BU70" s="118"/>
    </row>
    <row r="72" spans="1:73" s="49" customFormat="1" ht="12">
      <c r="A72" s="29"/>
      <c r="B72" s="452" t="s">
        <v>7</v>
      </c>
      <c r="C72" s="452"/>
      <c r="D72" s="453" t="s">
        <v>140</v>
      </c>
      <c r="E72" s="453"/>
      <c r="F72" s="453"/>
      <c r="G72" s="453"/>
      <c r="H72" s="454" t="s">
        <v>7</v>
      </c>
      <c r="I72" s="454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2">
        <v>20</v>
      </c>
      <c r="AB72" s="452"/>
      <c r="AC72" s="452"/>
      <c r="AD72" s="452"/>
      <c r="AE72" s="458"/>
      <c r="AF72" s="458"/>
      <c r="AG72" s="458"/>
    </row>
    <row r="73" spans="1:73" s="49" customFormat="1" ht="12">
      <c r="A73" s="29"/>
      <c r="B73" s="83"/>
      <c r="C73" s="83"/>
      <c r="D73" s="119"/>
      <c r="E73" s="119"/>
      <c r="F73" s="119"/>
      <c r="G73" s="119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83"/>
      <c r="AB73" s="83"/>
      <c r="AC73" s="83"/>
      <c r="AD73" s="83"/>
      <c r="AE73" s="121"/>
      <c r="AF73" s="121"/>
      <c r="AG73" s="121"/>
    </row>
    <row r="74" spans="1:73" s="49" customFormat="1" ht="12">
      <c r="A74" s="29"/>
      <c r="B74" s="83"/>
      <c r="C74" s="83"/>
      <c r="D74" s="119"/>
      <c r="E74" s="119"/>
      <c r="F74" s="119"/>
      <c r="G74" s="119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83"/>
      <c r="AB74" s="83"/>
      <c r="AC74" s="83"/>
      <c r="AD74" s="83"/>
      <c r="AE74" s="121"/>
      <c r="AF74" s="121"/>
      <c r="AG74" s="121"/>
    </row>
    <row r="75" spans="1:73" s="3" customFormat="1" ht="11.25">
      <c r="A75" s="30"/>
      <c r="D75" s="588" t="s">
        <v>297</v>
      </c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88"/>
      <c r="AD75" s="588"/>
      <c r="AE75" s="588"/>
      <c r="AF75" s="588"/>
      <c r="AG75" s="588"/>
      <c r="AH75" s="588"/>
      <c r="AI75" s="588"/>
      <c r="AJ75" s="588"/>
      <c r="AK75" s="588"/>
      <c r="AL75" s="588"/>
      <c r="AM75" s="588"/>
      <c r="AN75" s="588"/>
      <c r="AO75" s="588"/>
      <c r="AP75" s="588"/>
      <c r="AQ75" s="588"/>
      <c r="AR75" s="588"/>
      <c r="AS75" s="588"/>
      <c r="AT75" s="588"/>
      <c r="AU75" s="588"/>
      <c r="AV75" s="588"/>
      <c r="AW75" s="588"/>
      <c r="AX75" s="588"/>
      <c r="AY75" s="588"/>
      <c r="AZ75" s="588"/>
      <c r="BA75" s="588"/>
      <c r="BB75" s="588"/>
      <c r="BC75" s="588"/>
      <c r="BD75" s="588"/>
      <c r="BE75" s="588"/>
      <c r="BF75" s="588"/>
      <c r="BG75" s="588"/>
      <c r="BH75" s="588"/>
      <c r="BI75" s="588"/>
      <c r="BJ75" s="588"/>
      <c r="BK75" s="588"/>
      <c r="BL75" s="588"/>
      <c r="BM75" s="588"/>
      <c r="BN75" s="588"/>
      <c r="BO75" s="588"/>
      <c r="BP75" s="588"/>
      <c r="BQ75" s="588"/>
      <c r="BR75" s="588"/>
      <c r="BS75" s="588"/>
      <c r="BT75" s="588"/>
      <c r="BU75" s="588"/>
    </row>
    <row r="76" spans="1:73" s="3" customFormat="1" ht="11.25">
      <c r="A76" s="30"/>
      <c r="D76" s="588" t="s">
        <v>346</v>
      </c>
      <c r="E76" s="588"/>
      <c r="F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588"/>
      <c r="AG76" s="588"/>
      <c r="AH76" s="588"/>
      <c r="AI76" s="588"/>
      <c r="AJ76" s="588"/>
      <c r="AK76" s="588"/>
      <c r="AL76" s="588"/>
      <c r="AM76" s="588"/>
      <c r="AN76" s="588"/>
      <c r="AO76" s="588"/>
      <c r="AP76" s="588"/>
      <c r="AQ76" s="588"/>
      <c r="AR76" s="588"/>
      <c r="AS76" s="588"/>
      <c r="AT76" s="588"/>
      <c r="AU76" s="588"/>
      <c r="AV76" s="588"/>
      <c r="AW76" s="588"/>
      <c r="AX76" s="588"/>
      <c r="AY76" s="588"/>
      <c r="AZ76" s="588"/>
      <c r="BA76" s="588"/>
      <c r="BB76" s="588"/>
      <c r="BC76" s="588"/>
      <c r="BD76" s="588"/>
      <c r="BE76" s="588"/>
      <c r="BF76" s="588"/>
      <c r="BG76" s="588"/>
      <c r="BH76" s="588"/>
      <c r="BI76" s="588"/>
      <c r="BJ76" s="588"/>
      <c r="BK76" s="588"/>
      <c r="BL76" s="588"/>
      <c r="BM76" s="588"/>
      <c r="BN76" s="588"/>
      <c r="BO76" s="588"/>
      <c r="BP76" s="588"/>
      <c r="BQ76" s="588"/>
      <c r="BR76" s="588"/>
      <c r="BS76" s="588"/>
      <c r="BT76" s="588"/>
      <c r="BU76" s="588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I66"/>
  <sheetViews>
    <sheetView topLeftCell="B1" zoomScale="80" zoomScaleNormal="80" zoomScaleSheetLayoutView="100" workbookViewId="0">
      <selection activeCell="AC36" sqref="AC36"/>
    </sheetView>
  </sheetViews>
  <sheetFormatPr defaultColWidth="9.140625" defaultRowHeight="12.75"/>
  <cols>
    <col min="1" max="1" width="9" style="130" hidden="1" customWidth="1"/>
    <col min="2" max="27" width="2.28515625" style="134" customWidth="1"/>
    <col min="28" max="29" width="20" style="134" customWidth="1"/>
    <col min="30" max="30" width="2.28515625" style="134" customWidth="1"/>
    <col min="31" max="31" width="16.28515625" style="134" customWidth="1"/>
    <col min="32" max="32" width="15.7109375" style="134" customWidth="1"/>
    <col min="33" max="33" width="20.7109375" style="134" customWidth="1"/>
    <col min="34" max="34" width="12.85546875" style="134" customWidth="1"/>
    <col min="35" max="16384" width="9.140625" style="134"/>
  </cols>
  <sheetData>
    <row r="1" spans="1:3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2"/>
      <c r="Y1" s="132"/>
      <c r="Z1" s="132"/>
      <c r="AA1" s="132"/>
      <c r="AB1" s="133"/>
      <c r="AC1" s="133"/>
    </row>
    <row r="2" spans="1: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5" ht="15" customHeight="1">
      <c r="B3" s="724" t="s">
        <v>351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</row>
    <row r="4" spans="1:35" ht="12.75" customHeight="1">
      <c r="B4" s="725" t="s">
        <v>352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7"/>
      <c r="AB4" s="728" t="s">
        <v>529</v>
      </c>
      <c r="AC4" s="728" t="s">
        <v>530</v>
      </c>
      <c r="AE4" s="693" t="s">
        <v>347</v>
      </c>
      <c r="AF4" s="693"/>
    </row>
    <row r="5" spans="1:35">
      <c r="B5" s="725" t="s">
        <v>353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7"/>
      <c r="X5" s="725" t="s">
        <v>197</v>
      </c>
      <c r="Y5" s="726"/>
      <c r="Z5" s="726"/>
      <c r="AA5" s="727"/>
      <c r="AB5" s="729"/>
      <c r="AC5" s="729"/>
      <c r="AE5" s="135" t="s">
        <v>348</v>
      </c>
      <c r="AF5" s="136" t="s">
        <v>349</v>
      </c>
    </row>
    <row r="6" spans="1:35" s="138" customFormat="1" ht="13.5" thickBot="1">
      <c r="A6" s="137"/>
      <c r="B6" s="717">
        <v>1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8">
        <v>2</v>
      </c>
      <c r="Y6" s="718"/>
      <c r="Z6" s="718"/>
      <c r="AA6" s="718"/>
      <c r="AB6" s="351">
        <v>3</v>
      </c>
      <c r="AC6" s="301">
        <v>4</v>
      </c>
      <c r="AE6" s="139"/>
      <c r="AF6" s="139"/>
    </row>
    <row r="7" spans="1:35">
      <c r="A7" s="130" t="s">
        <v>138</v>
      </c>
      <c r="B7" s="699" t="s">
        <v>354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1"/>
      <c r="X7" s="722">
        <v>6510</v>
      </c>
      <c r="Y7" s="723"/>
      <c r="Z7" s="723"/>
      <c r="AA7" s="723"/>
      <c r="AB7" s="352">
        <f>SUM(AB8:AB13)</f>
        <v>56669903</v>
      </c>
      <c r="AC7" s="353">
        <f>SUM(AC8:AC13)</f>
        <v>54299708</v>
      </c>
      <c r="AE7" s="140"/>
      <c r="AH7" s="358"/>
    </row>
    <row r="8" spans="1:35">
      <c r="B8" s="679" t="s">
        <v>306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1"/>
      <c r="X8" s="682">
        <v>6511</v>
      </c>
      <c r="Y8" s="683"/>
      <c r="Z8" s="683"/>
      <c r="AA8" s="684"/>
      <c r="AB8" s="669">
        <v>36264029</v>
      </c>
      <c r="AC8" s="669">
        <v>37146232</v>
      </c>
      <c r="AE8" s="141"/>
      <c r="AI8" s="358"/>
    </row>
    <row r="9" spans="1:35">
      <c r="B9" s="711" t="s">
        <v>355</v>
      </c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3"/>
      <c r="X9" s="685"/>
      <c r="Y9" s="686"/>
      <c r="Z9" s="686"/>
      <c r="AA9" s="687"/>
      <c r="AB9" s="670"/>
      <c r="AC9" s="670"/>
      <c r="AE9" s="141"/>
      <c r="AH9" s="238"/>
    </row>
    <row r="10" spans="1:35">
      <c r="B10" s="676" t="s">
        <v>356</v>
      </c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8"/>
      <c r="X10" s="674">
        <v>6512</v>
      </c>
      <c r="Y10" s="675"/>
      <c r="Z10" s="675"/>
      <c r="AA10" s="675"/>
      <c r="AB10" s="38">
        <v>7525971</v>
      </c>
      <c r="AC10" s="38">
        <v>6904458</v>
      </c>
      <c r="AH10" s="238"/>
    </row>
    <row r="11" spans="1:35">
      <c r="B11" s="676" t="s">
        <v>357</v>
      </c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8"/>
      <c r="X11" s="674">
        <v>6513</v>
      </c>
      <c r="Y11" s="675"/>
      <c r="Z11" s="675"/>
      <c r="AA11" s="675"/>
      <c r="AB11" s="38">
        <v>2252881</v>
      </c>
      <c r="AC11" s="38">
        <v>2063159</v>
      </c>
      <c r="AG11" s="238"/>
      <c r="AH11" s="238"/>
    </row>
    <row r="12" spans="1:35">
      <c r="B12" s="676" t="s">
        <v>358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8"/>
      <c r="X12" s="674">
        <v>6514</v>
      </c>
      <c r="Y12" s="675"/>
      <c r="Z12" s="675"/>
      <c r="AA12" s="675"/>
      <c r="AB12" s="38">
        <v>6260262</v>
      </c>
      <c r="AC12" s="38">
        <v>5592676</v>
      </c>
      <c r="AG12" s="238"/>
      <c r="AH12" s="238"/>
    </row>
    <row r="13" spans="1:35">
      <c r="B13" s="676" t="s">
        <v>359</v>
      </c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8"/>
      <c r="X13" s="674">
        <v>6515</v>
      </c>
      <c r="Y13" s="675"/>
      <c r="Z13" s="675"/>
      <c r="AA13" s="675"/>
      <c r="AB13" s="38">
        <v>4366760</v>
      </c>
      <c r="AC13" s="38">
        <v>2593183</v>
      </c>
      <c r="AG13" s="238"/>
    </row>
    <row r="14" spans="1:35">
      <c r="B14" s="699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1"/>
      <c r="X14" s="674"/>
      <c r="Y14" s="675"/>
      <c r="Z14" s="675"/>
      <c r="AA14" s="675"/>
      <c r="AB14" s="354"/>
      <c r="AC14" s="355"/>
    </row>
    <row r="15" spans="1:35" ht="27.75" customHeight="1">
      <c r="B15" s="719" t="s">
        <v>360</v>
      </c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1"/>
      <c r="X15" s="674">
        <v>6520</v>
      </c>
      <c r="Y15" s="675"/>
      <c r="Z15" s="675"/>
      <c r="AA15" s="675"/>
      <c r="AB15" s="354">
        <f>SUM(AB16:AB21)</f>
        <v>0</v>
      </c>
      <c r="AC15" s="355">
        <f>SUM(AC16:AC21)</f>
        <v>-1430</v>
      </c>
    </row>
    <row r="16" spans="1:35">
      <c r="B16" s="679" t="s">
        <v>306</v>
      </c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1"/>
      <c r="X16" s="682">
        <v>6521</v>
      </c>
      <c r="Y16" s="683"/>
      <c r="Z16" s="683"/>
      <c r="AA16" s="684"/>
      <c r="AB16" s="669"/>
      <c r="AC16" s="694"/>
    </row>
    <row r="17" spans="2:33">
      <c r="B17" s="711" t="s">
        <v>361</v>
      </c>
      <c r="C17" s="712"/>
      <c r="D17" s="712"/>
      <c r="E17" s="712"/>
      <c r="F17" s="712"/>
      <c r="G17" s="712"/>
      <c r="H17" s="712"/>
      <c r="I17" s="712"/>
      <c r="J17" s="712"/>
      <c r="K17" s="712"/>
      <c r="L17" s="712"/>
      <c r="M17" s="712"/>
      <c r="N17" s="712"/>
      <c r="O17" s="712"/>
      <c r="P17" s="712"/>
      <c r="Q17" s="712"/>
      <c r="R17" s="712"/>
      <c r="S17" s="712"/>
      <c r="T17" s="712"/>
      <c r="U17" s="712"/>
      <c r="V17" s="712"/>
      <c r="W17" s="713"/>
      <c r="X17" s="685"/>
      <c r="Y17" s="686"/>
      <c r="Z17" s="686"/>
      <c r="AA17" s="687"/>
      <c r="AB17" s="670"/>
      <c r="AC17" s="695"/>
    </row>
    <row r="18" spans="2:33" ht="12.75" customHeight="1">
      <c r="B18" s="671" t="s">
        <v>362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3"/>
      <c r="X18" s="674">
        <v>6522</v>
      </c>
      <c r="Y18" s="675"/>
      <c r="Z18" s="675"/>
      <c r="AA18" s="675"/>
      <c r="AB18" s="38"/>
      <c r="AC18" s="39"/>
    </row>
    <row r="19" spans="2:33" ht="12.75" customHeight="1">
      <c r="B19" s="671" t="s">
        <v>363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3"/>
      <c r="X19" s="674">
        <v>6523</v>
      </c>
      <c r="Y19" s="675"/>
      <c r="Z19" s="675"/>
      <c r="AA19" s="675"/>
      <c r="AB19" s="38"/>
      <c r="AC19" s="39"/>
    </row>
    <row r="20" spans="2:33" ht="12.75" customHeight="1">
      <c r="B20" s="671" t="s">
        <v>364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3"/>
      <c r="X20" s="674">
        <v>6524</v>
      </c>
      <c r="Y20" s="675"/>
      <c r="Z20" s="675"/>
      <c r="AA20" s="675"/>
      <c r="AB20" s="38"/>
      <c r="AC20" s="38">
        <v>-1430</v>
      </c>
    </row>
    <row r="21" spans="2:33">
      <c r="B21" s="690" t="s">
        <v>365</v>
      </c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691"/>
      <c r="V21" s="691"/>
      <c r="W21" s="692"/>
      <c r="X21" s="674">
        <v>6525</v>
      </c>
      <c r="Y21" s="675"/>
      <c r="Z21" s="675"/>
      <c r="AA21" s="675"/>
      <c r="AB21" s="38"/>
      <c r="AC21" s="39"/>
    </row>
    <row r="22" spans="2:33">
      <c r="B22" s="671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3"/>
      <c r="X22" s="674"/>
      <c r="Y22" s="675"/>
      <c r="Z22" s="675"/>
      <c r="AA22" s="675"/>
      <c r="AB22" s="288"/>
      <c r="AC22" s="289"/>
    </row>
    <row r="23" spans="2:33" ht="25.5" customHeight="1">
      <c r="B23" s="714" t="s">
        <v>366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6"/>
      <c r="X23" s="688">
        <v>6500</v>
      </c>
      <c r="Y23" s="689"/>
      <c r="Z23" s="689"/>
      <c r="AA23" s="689"/>
      <c r="AB23" s="354">
        <f>AB7-AB15</f>
        <v>56669903</v>
      </c>
      <c r="AC23" s="379">
        <v>54299708</v>
      </c>
      <c r="AD23" s="216"/>
      <c r="AE23" s="42">
        <f>AB7-AB15+'F2'!BT29</f>
        <v>0</v>
      </c>
      <c r="AF23" s="42">
        <f>AC7-AC15+'F2'!BU29+AC15</f>
        <v>0</v>
      </c>
      <c r="AG23" s="358"/>
    </row>
    <row r="24" spans="2:33">
      <c r="B24" s="690" t="s">
        <v>367</v>
      </c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2"/>
      <c r="X24" s="674"/>
      <c r="Y24" s="675"/>
      <c r="Z24" s="675"/>
      <c r="AA24" s="675"/>
      <c r="AB24" s="354"/>
      <c r="AC24" s="355"/>
    </row>
    <row r="25" spans="2:33">
      <c r="B25" s="690" t="s">
        <v>368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1"/>
      <c r="U25" s="691"/>
      <c r="V25" s="691"/>
      <c r="W25" s="692"/>
      <c r="X25" s="674">
        <v>6530</v>
      </c>
      <c r="Y25" s="675"/>
      <c r="Z25" s="675"/>
      <c r="AA25" s="675"/>
      <c r="AB25" s="38"/>
      <c r="AC25" s="39"/>
    </row>
    <row r="26" spans="2:33">
      <c r="B26" s="690" t="s">
        <v>369</v>
      </c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  <c r="V26" s="691"/>
      <c r="W26" s="692"/>
      <c r="X26" s="674">
        <v>6540</v>
      </c>
      <c r="Y26" s="675"/>
      <c r="Z26" s="675"/>
      <c r="AA26" s="675"/>
      <c r="AB26" s="38"/>
      <c r="AC26" s="39"/>
    </row>
    <row r="27" spans="2:33">
      <c r="B27" s="699"/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1"/>
      <c r="X27" s="674"/>
      <c r="Y27" s="675"/>
      <c r="Z27" s="675"/>
      <c r="AA27" s="675"/>
      <c r="AB27" s="354"/>
      <c r="AC27" s="355"/>
    </row>
    <row r="28" spans="2:33">
      <c r="B28" s="690" t="s">
        <v>325</v>
      </c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2"/>
      <c r="X28" s="674">
        <v>6550</v>
      </c>
      <c r="Y28" s="675"/>
      <c r="Z28" s="675"/>
      <c r="AA28" s="675"/>
      <c r="AB28" s="354">
        <f>SUM(AB30:AB34)</f>
        <v>654621</v>
      </c>
      <c r="AC28" s="354">
        <f>SUM(AC30:AC34)</f>
        <v>673339</v>
      </c>
      <c r="AE28" s="42">
        <f>AB28+'F2'!BT41</f>
        <v>0</v>
      </c>
      <c r="AF28" s="42">
        <f>AC28+'F2'!BU41</f>
        <v>0</v>
      </c>
    </row>
    <row r="29" spans="2:33">
      <c r="B29" s="690" t="s">
        <v>306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691"/>
      <c r="V29" s="691"/>
      <c r="W29" s="692"/>
      <c r="X29" s="674"/>
      <c r="Y29" s="675"/>
      <c r="Z29" s="675"/>
      <c r="AA29" s="675"/>
      <c r="AB29" s="354"/>
      <c r="AC29" s="355"/>
    </row>
    <row r="30" spans="2:33">
      <c r="B30" s="676" t="s">
        <v>355</v>
      </c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  <c r="S30" s="677"/>
      <c r="T30" s="677"/>
      <c r="U30" s="677"/>
      <c r="V30" s="677"/>
      <c r="W30" s="678"/>
      <c r="X30" s="674">
        <v>6551</v>
      </c>
      <c r="Y30" s="675"/>
      <c r="Z30" s="675"/>
      <c r="AA30" s="675"/>
      <c r="AB30" s="38">
        <v>28278</v>
      </c>
      <c r="AC30" s="38">
        <v>35416</v>
      </c>
    </row>
    <row r="31" spans="2:33">
      <c r="B31" s="676" t="s">
        <v>356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8"/>
      <c r="X31" s="674">
        <v>6552</v>
      </c>
      <c r="Y31" s="675"/>
      <c r="Z31" s="675"/>
      <c r="AA31" s="675"/>
      <c r="AB31" s="38">
        <v>345431</v>
      </c>
      <c r="AC31" s="38">
        <v>331651</v>
      </c>
    </row>
    <row r="32" spans="2:33">
      <c r="B32" s="676" t="s">
        <v>357</v>
      </c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8"/>
      <c r="X32" s="674">
        <v>6553</v>
      </c>
      <c r="Y32" s="675"/>
      <c r="Z32" s="675"/>
      <c r="AA32" s="675"/>
      <c r="AB32" s="38">
        <v>99193</v>
      </c>
      <c r="AC32" s="38">
        <v>97122</v>
      </c>
    </row>
    <row r="33" spans="1:32">
      <c r="B33" s="676" t="s">
        <v>358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8"/>
      <c r="X33" s="674">
        <v>6554</v>
      </c>
      <c r="Y33" s="675"/>
      <c r="Z33" s="675"/>
      <c r="AA33" s="675"/>
      <c r="AB33" s="38">
        <v>1244</v>
      </c>
      <c r="AC33" s="38">
        <v>1284</v>
      </c>
    </row>
    <row r="34" spans="1:32">
      <c r="B34" s="676" t="s">
        <v>359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8"/>
      <c r="X34" s="674">
        <v>6555</v>
      </c>
      <c r="Y34" s="675"/>
      <c r="Z34" s="675"/>
      <c r="AA34" s="675"/>
      <c r="AB34" s="38">
        <v>180475</v>
      </c>
      <c r="AC34" s="38">
        <v>207866</v>
      </c>
    </row>
    <row r="35" spans="1:32">
      <c r="B35" s="699"/>
      <c r="C35" s="700"/>
      <c r="D35" s="700"/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1"/>
      <c r="X35" s="674"/>
      <c r="Y35" s="675"/>
      <c r="Z35" s="675"/>
      <c r="AA35" s="675"/>
      <c r="AB35" s="288"/>
      <c r="AC35" s="289"/>
    </row>
    <row r="36" spans="1:32">
      <c r="B36" s="690" t="s">
        <v>370</v>
      </c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2"/>
      <c r="X36" s="674">
        <v>6560</v>
      </c>
      <c r="Y36" s="675"/>
      <c r="Z36" s="675"/>
      <c r="AA36" s="675"/>
      <c r="AB36" s="354">
        <f>SUM(AB38:AB42)</f>
        <v>0</v>
      </c>
      <c r="AC36" s="354">
        <f>SUM(AC38:AC42)</f>
        <v>1284097</v>
      </c>
      <c r="AE36" s="42">
        <f>AB36+'F2'!BT42</f>
        <v>0</v>
      </c>
      <c r="AF36" s="42">
        <f>AC36+'F2'!BU42</f>
        <v>0</v>
      </c>
    </row>
    <row r="37" spans="1:32" s="142" customFormat="1">
      <c r="A37" s="130"/>
      <c r="B37" s="696" t="s">
        <v>306</v>
      </c>
      <c r="C37" s="697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8"/>
      <c r="X37" s="674"/>
      <c r="Y37" s="675"/>
      <c r="Z37" s="675"/>
      <c r="AA37" s="675"/>
      <c r="AB37" s="354"/>
      <c r="AC37" s="355"/>
    </row>
    <row r="38" spans="1:32" s="142" customFormat="1">
      <c r="A38" s="130"/>
      <c r="B38" s="676" t="s">
        <v>355</v>
      </c>
      <c r="C38" s="677"/>
      <c r="D38" s="677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7"/>
      <c r="P38" s="677"/>
      <c r="Q38" s="677"/>
      <c r="R38" s="677"/>
      <c r="S38" s="677"/>
      <c r="T38" s="677"/>
      <c r="U38" s="677"/>
      <c r="V38" s="677"/>
      <c r="W38" s="678"/>
      <c r="X38" s="674">
        <v>6561</v>
      </c>
      <c r="Y38" s="675"/>
      <c r="Z38" s="675"/>
      <c r="AA38" s="675"/>
      <c r="AB38" s="38"/>
      <c r="AC38" s="38">
        <v>6758</v>
      </c>
    </row>
    <row r="39" spans="1:32" s="142" customFormat="1">
      <c r="A39" s="130"/>
      <c r="B39" s="676" t="s">
        <v>356</v>
      </c>
      <c r="C39" s="677"/>
      <c r="D39" s="677"/>
      <c r="E39" s="677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677"/>
      <c r="Q39" s="677"/>
      <c r="R39" s="677"/>
      <c r="S39" s="677"/>
      <c r="T39" s="677"/>
      <c r="U39" s="677"/>
      <c r="V39" s="677"/>
      <c r="W39" s="678"/>
      <c r="X39" s="674">
        <v>6562</v>
      </c>
      <c r="Y39" s="675"/>
      <c r="Z39" s="675"/>
      <c r="AA39" s="675"/>
      <c r="AB39" s="38"/>
      <c r="AC39" s="38">
        <v>763306</v>
      </c>
    </row>
    <row r="40" spans="1:32" s="142" customFormat="1">
      <c r="A40" s="130"/>
      <c r="B40" s="676" t="s">
        <v>357</v>
      </c>
      <c r="C40" s="677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7"/>
      <c r="S40" s="677"/>
      <c r="T40" s="677"/>
      <c r="U40" s="677"/>
      <c r="V40" s="677"/>
      <c r="W40" s="678"/>
      <c r="X40" s="674">
        <v>6563</v>
      </c>
      <c r="Y40" s="675"/>
      <c r="Z40" s="675"/>
      <c r="AA40" s="675"/>
      <c r="AB40" s="38"/>
      <c r="AC40" s="38">
        <v>163264</v>
      </c>
    </row>
    <row r="41" spans="1:32" s="142" customFormat="1">
      <c r="A41" s="130"/>
      <c r="B41" s="676" t="s">
        <v>358</v>
      </c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8"/>
      <c r="X41" s="674">
        <v>6564</v>
      </c>
      <c r="Y41" s="675"/>
      <c r="Z41" s="675"/>
      <c r="AA41" s="675"/>
      <c r="AB41" s="38"/>
      <c r="AC41" s="38">
        <v>10207</v>
      </c>
    </row>
    <row r="42" spans="1:32" s="142" customFormat="1">
      <c r="A42" s="130"/>
      <c r="B42" s="676" t="s">
        <v>359</v>
      </c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8"/>
      <c r="X42" s="674">
        <v>6565</v>
      </c>
      <c r="Y42" s="675"/>
      <c r="Z42" s="675"/>
      <c r="AA42" s="675"/>
      <c r="AB42" s="38"/>
      <c r="AC42" s="38">
        <v>340562</v>
      </c>
    </row>
    <row r="43" spans="1:32" ht="13.5" thickBot="1">
      <c r="A43" s="130" t="s">
        <v>139</v>
      </c>
      <c r="B43" s="703"/>
      <c r="C43" s="703"/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699"/>
      <c r="X43" s="704"/>
      <c r="Y43" s="705"/>
      <c r="Z43" s="705"/>
      <c r="AA43" s="705"/>
      <c r="AB43" s="356"/>
      <c r="AC43" s="357"/>
    </row>
    <row r="44" spans="1:32" s="138" customFormat="1" ht="11.25">
      <c r="A44" s="137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46" spans="1:32" s="365" customFormat="1">
      <c r="A46" s="361"/>
      <c r="B46" s="418" t="s">
        <v>290</v>
      </c>
      <c r="C46" s="363"/>
      <c r="D46" s="363"/>
      <c r="E46" s="363"/>
      <c r="F46" s="363"/>
      <c r="G46" s="363"/>
      <c r="H46" s="363"/>
      <c r="I46" s="364"/>
      <c r="J46" s="706" t="s">
        <v>169</v>
      </c>
      <c r="K46" s="706"/>
      <c r="L46" s="706"/>
      <c r="M46" s="706"/>
      <c r="N46" s="706"/>
      <c r="O46" s="363"/>
      <c r="P46" s="707" t="s">
        <v>291</v>
      </c>
      <c r="Q46" s="707"/>
      <c r="R46" s="707"/>
      <c r="S46" s="707"/>
      <c r="T46" s="707"/>
      <c r="U46" s="707"/>
      <c r="V46" s="707"/>
      <c r="W46" s="707"/>
      <c r="X46" s="707"/>
      <c r="Y46" s="707"/>
      <c r="Z46" s="364"/>
      <c r="AA46" s="364"/>
      <c r="AB46" s="364"/>
      <c r="AC46" s="364"/>
      <c r="AD46" s="364"/>
      <c r="AE46" s="364"/>
    </row>
    <row r="47" spans="1:32" s="365" customFormat="1" ht="12.75" customHeight="1">
      <c r="A47" s="361"/>
      <c r="B47" s="366"/>
      <c r="C47" s="366"/>
      <c r="D47" s="366"/>
      <c r="E47" s="366"/>
      <c r="F47" s="366"/>
      <c r="G47" s="366"/>
      <c r="H47" s="366"/>
      <c r="I47" s="364"/>
      <c r="J47" s="702" t="s">
        <v>294</v>
      </c>
      <c r="K47" s="702"/>
      <c r="L47" s="702"/>
      <c r="M47" s="702"/>
      <c r="N47" s="702"/>
      <c r="O47" s="366"/>
      <c r="P47" s="702" t="s">
        <v>296</v>
      </c>
      <c r="Q47" s="702"/>
      <c r="R47" s="702"/>
      <c r="S47" s="702"/>
      <c r="T47" s="702"/>
      <c r="U47" s="702"/>
      <c r="V47" s="702"/>
      <c r="W47" s="702"/>
      <c r="X47" s="702"/>
      <c r="Y47" s="702"/>
      <c r="Z47" s="364"/>
      <c r="AA47" s="364"/>
      <c r="AB47" s="364"/>
      <c r="AC47" s="364"/>
      <c r="AD47" s="364"/>
      <c r="AE47" s="364"/>
    </row>
    <row r="48" spans="1:32" s="365" customFormat="1">
      <c r="A48" s="361"/>
      <c r="B48" s="367"/>
      <c r="C48" s="367"/>
      <c r="D48" s="367"/>
      <c r="E48" s="367"/>
      <c r="F48" s="367"/>
      <c r="G48" s="367"/>
      <c r="H48" s="367"/>
      <c r="I48" s="368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8"/>
      <c r="AA48" s="368"/>
      <c r="AB48" s="368"/>
      <c r="AC48" s="368"/>
      <c r="AD48" s="368"/>
      <c r="AE48" s="368"/>
    </row>
    <row r="49" spans="1:31" s="365" customFormat="1">
      <c r="A49" s="361"/>
      <c r="B49" s="362" t="s">
        <v>293</v>
      </c>
      <c r="C49" s="367"/>
      <c r="D49" s="363"/>
      <c r="E49" s="363"/>
      <c r="F49" s="363"/>
      <c r="G49" s="363"/>
      <c r="H49" s="363"/>
      <c r="I49" s="364"/>
      <c r="J49" s="706" t="s">
        <v>169</v>
      </c>
      <c r="K49" s="706"/>
      <c r="L49" s="706"/>
      <c r="M49" s="706"/>
      <c r="N49" s="706"/>
      <c r="O49" s="363"/>
      <c r="P49" s="707" t="s">
        <v>295</v>
      </c>
      <c r="Q49" s="707"/>
      <c r="R49" s="707"/>
      <c r="S49" s="707"/>
      <c r="T49" s="707"/>
      <c r="U49" s="707"/>
      <c r="V49" s="707"/>
      <c r="W49" s="707"/>
      <c r="X49" s="707"/>
      <c r="Y49" s="707"/>
      <c r="Z49" s="364"/>
      <c r="AA49" s="364"/>
      <c r="AB49" s="364"/>
      <c r="AC49" s="364"/>
      <c r="AD49" s="364"/>
      <c r="AE49" s="364"/>
    </row>
    <row r="50" spans="1:31" s="365" customFormat="1" ht="12.75" customHeight="1">
      <c r="A50" s="361"/>
      <c r="B50" s="366"/>
      <c r="C50" s="366"/>
      <c r="D50" s="366"/>
      <c r="E50" s="366"/>
      <c r="F50" s="366"/>
      <c r="G50" s="366"/>
      <c r="H50" s="366"/>
      <c r="I50" s="364"/>
      <c r="J50" s="702" t="s">
        <v>294</v>
      </c>
      <c r="K50" s="702"/>
      <c r="L50" s="702"/>
      <c r="M50" s="702"/>
      <c r="N50" s="702"/>
      <c r="O50" s="366"/>
      <c r="P50" s="702" t="s">
        <v>296</v>
      </c>
      <c r="Q50" s="702"/>
      <c r="R50" s="702"/>
      <c r="S50" s="702"/>
      <c r="T50" s="702"/>
      <c r="U50" s="702"/>
      <c r="V50" s="702"/>
      <c r="W50" s="702"/>
      <c r="X50" s="702"/>
      <c r="Y50" s="702"/>
      <c r="Z50" s="364"/>
      <c r="AA50" s="364"/>
      <c r="AB50" s="364"/>
      <c r="AC50" s="364"/>
      <c r="AD50" s="364"/>
      <c r="AE50" s="364"/>
    </row>
    <row r="51" spans="1:31" s="365" customFormat="1">
      <c r="A51" s="361"/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70"/>
      <c r="Z51" s="370"/>
      <c r="AA51" s="370"/>
      <c r="AB51" s="370"/>
      <c r="AC51" s="370"/>
      <c r="AD51" s="370"/>
      <c r="AE51" s="370"/>
    </row>
    <row r="52" spans="1:31" s="365" customFormat="1">
      <c r="A52" s="361"/>
      <c r="B52" s="371" t="s">
        <v>1</v>
      </c>
      <c r="C52" s="707" t="s">
        <v>167</v>
      </c>
      <c r="D52" s="707"/>
      <c r="E52" s="363" t="s">
        <v>2</v>
      </c>
      <c r="F52" s="707" t="s">
        <v>168</v>
      </c>
      <c r="G52" s="707"/>
      <c r="H52" s="707"/>
      <c r="I52" s="707"/>
      <c r="J52" s="707"/>
      <c r="K52" s="707"/>
      <c r="L52" s="707"/>
      <c r="M52" s="707"/>
      <c r="N52" s="709" t="s">
        <v>3</v>
      </c>
      <c r="O52" s="709"/>
      <c r="P52" s="710" t="s">
        <v>167</v>
      </c>
      <c r="Q52" s="710"/>
      <c r="R52" s="372"/>
      <c r="S52" s="372"/>
      <c r="T52" s="372"/>
      <c r="U52" s="372"/>
      <c r="V52" s="372"/>
      <c r="W52" s="372"/>
      <c r="X52" s="372"/>
      <c r="Y52" s="373"/>
      <c r="Z52" s="373"/>
      <c r="AA52" s="373"/>
      <c r="AB52" s="373"/>
      <c r="AC52" s="373"/>
      <c r="AD52" s="373"/>
      <c r="AE52" s="373"/>
    </row>
    <row r="53" spans="1:31" s="365" customFormat="1">
      <c r="A53" s="361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</row>
    <row r="54" spans="1:31" s="365" customFormat="1">
      <c r="A54" s="361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</row>
    <row r="55" spans="1:31" s="365" customFormat="1">
      <c r="A55" s="361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</row>
    <row r="56" spans="1:31" s="138" customFormat="1" ht="11.25">
      <c r="A56" s="137"/>
      <c r="B56" s="374"/>
      <c r="C56" s="374"/>
      <c r="D56" s="708" t="s">
        <v>297</v>
      </c>
      <c r="E56" s="708"/>
      <c r="F56" s="708"/>
      <c r="G56" s="708"/>
      <c r="H56" s="708"/>
      <c r="I56" s="708"/>
      <c r="J56" s="708"/>
      <c r="K56" s="708"/>
      <c r="L56" s="708"/>
      <c r="M56" s="708"/>
      <c r="N56" s="708"/>
      <c r="O56" s="708"/>
      <c r="P56" s="708"/>
      <c r="Q56" s="708"/>
      <c r="R56" s="708"/>
      <c r="S56" s="708"/>
      <c r="T56" s="708"/>
      <c r="U56" s="708"/>
      <c r="V56" s="708"/>
      <c r="W56" s="708"/>
      <c r="X56" s="708"/>
      <c r="Y56" s="708"/>
      <c r="Z56" s="708"/>
      <c r="AA56" s="708"/>
      <c r="AB56" s="708"/>
      <c r="AC56" s="708"/>
      <c r="AD56" s="374"/>
      <c r="AE56" s="374"/>
    </row>
    <row r="57" spans="1:31" s="138" customFormat="1" ht="11.25">
      <c r="A57" s="137"/>
      <c r="B57" s="374"/>
      <c r="C57" s="374"/>
      <c r="D57" s="708" t="s">
        <v>346</v>
      </c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8"/>
      <c r="U57" s="708"/>
      <c r="V57" s="708"/>
      <c r="W57" s="708"/>
      <c r="X57" s="708"/>
      <c r="Y57" s="708"/>
      <c r="Z57" s="708"/>
      <c r="AA57" s="708"/>
      <c r="AB57" s="708"/>
      <c r="AC57" s="708"/>
      <c r="AD57" s="374"/>
      <c r="AE57" s="374"/>
    </row>
    <row r="58" spans="1:31" s="365" customFormat="1">
      <c r="A58" s="361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</row>
    <row r="59" spans="1:31" s="365" customFormat="1">
      <c r="A59" s="361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</row>
    <row r="60" spans="1:31" s="365" customFormat="1">
      <c r="A60" s="361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</row>
    <row r="61" spans="1:31"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</row>
    <row r="62" spans="1:31"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</row>
    <row r="63" spans="1:31"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</row>
    <row r="64" spans="1:31"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</row>
    <row r="65" spans="2:31"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</row>
    <row r="66" spans="2:31"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AP47"/>
  <sheetViews>
    <sheetView topLeftCell="B1" zoomScale="80" zoomScaleNormal="80" zoomScaleSheetLayoutView="100" workbookViewId="0">
      <selection activeCell="AC10" sqref="AC10"/>
    </sheetView>
  </sheetViews>
  <sheetFormatPr defaultColWidth="9.140625" defaultRowHeight="12.75"/>
  <cols>
    <col min="1" max="1" width="9.140625" style="130" hidden="1" customWidth="1"/>
    <col min="2" max="23" width="2.28515625" style="134" customWidth="1"/>
    <col min="24" max="26" width="1.42578125" style="134" customWidth="1"/>
    <col min="27" max="27" width="2.140625" style="134" customWidth="1"/>
    <col min="28" max="28" width="16" style="134" customWidth="1"/>
    <col min="29" max="29" width="14.28515625" style="134" customWidth="1"/>
    <col min="30" max="32" width="1.42578125" style="134" customWidth="1"/>
    <col min="33" max="33" width="15.85546875" style="134" customWidth="1"/>
    <col min="34" max="34" width="17.140625" style="134" customWidth="1"/>
    <col min="35" max="42" width="1.42578125" style="134" customWidth="1"/>
    <col min="43" max="16384" width="9.140625" style="134"/>
  </cols>
  <sheetData>
    <row r="1" spans="1:4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83"/>
    </row>
    <row r="3" spans="1:42" ht="15">
      <c r="B3" s="768" t="s">
        <v>371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146"/>
      <c r="AH3" s="146"/>
      <c r="AI3" s="146"/>
      <c r="AJ3" s="146"/>
      <c r="AK3" s="146"/>
      <c r="AL3" s="146"/>
      <c r="AM3" s="146"/>
      <c r="AN3" s="146"/>
      <c r="AO3" s="146"/>
      <c r="AP3" s="146"/>
    </row>
    <row r="5" spans="1:42">
      <c r="B5" s="775" t="s">
        <v>352</v>
      </c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6"/>
      <c r="Z5" s="776"/>
      <c r="AA5" s="777"/>
      <c r="AB5" s="778" t="s">
        <v>529</v>
      </c>
      <c r="AC5" s="778" t="s">
        <v>530</v>
      </c>
      <c r="AD5" s="147"/>
      <c r="AE5" s="147"/>
      <c r="AF5" s="3"/>
      <c r="AG5" s="693" t="s">
        <v>347</v>
      </c>
      <c r="AH5" s="693"/>
    </row>
    <row r="6" spans="1:42">
      <c r="B6" s="775" t="s">
        <v>353</v>
      </c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7"/>
      <c r="X6" s="775" t="s">
        <v>197</v>
      </c>
      <c r="Y6" s="776"/>
      <c r="Z6" s="776"/>
      <c r="AA6" s="777"/>
      <c r="AB6" s="779"/>
      <c r="AC6" s="779"/>
      <c r="AD6" s="148"/>
      <c r="AE6" s="148"/>
      <c r="AF6" s="3"/>
      <c r="AG6" s="135" t="s">
        <v>348</v>
      </c>
      <c r="AH6" s="136" t="s">
        <v>349</v>
      </c>
    </row>
    <row r="7" spans="1:42" s="138" customFormat="1" ht="13.5" thickBot="1">
      <c r="A7" s="137"/>
      <c r="B7" s="767">
        <v>1</v>
      </c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7">
        <v>2</v>
      </c>
      <c r="Y7" s="767"/>
      <c r="Z7" s="767"/>
      <c r="AA7" s="767"/>
      <c r="AB7" s="75">
        <v>3</v>
      </c>
      <c r="AC7" s="149">
        <v>4</v>
      </c>
      <c r="AD7" s="150"/>
      <c r="AE7" s="150"/>
      <c r="AF7" s="3"/>
      <c r="AG7" s="139"/>
      <c r="AH7" s="139"/>
    </row>
    <row r="8" spans="1:42">
      <c r="A8" s="130" t="s">
        <v>138</v>
      </c>
      <c r="B8" s="791" t="s">
        <v>372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3"/>
      <c r="X8" s="794">
        <v>6610</v>
      </c>
      <c r="Y8" s="795"/>
      <c r="Z8" s="795"/>
      <c r="AA8" s="796"/>
      <c r="AB8" s="286">
        <f>'F2'!BT55</f>
        <v>2150840</v>
      </c>
      <c r="AC8" s="287">
        <f>'F2'!BU55</f>
        <v>109507</v>
      </c>
      <c r="AD8" s="151"/>
      <c r="AE8" s="151"/>
      <c r="AF8" s="3"/>
      <c r="AG8" s="3"/>
    </row>
    <row r="9" spans="1:42" ht="13.5">
      <c r="B9" s="696" t="s">
        <v>373</v>
      </c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8"/>
      <c r="X9" s="760">
        <v>6611</v>
      </c>
      <c r="Y9" s="726"/>
      <c r="Z9" s="726"/>
      <c r="AA9" s="727"/>
      <c r="AB9" s="38"/>
      <c r="AC9" s="39"/>
      <c r="AD9" s="152"/>
      <c r="AE9" s="152"/>
      <c r="AF9" s="3"/>
      <c r="AG9" s="3"/>
    </row>
    <row r="10" spans="1:42">
      <c r="B10" s="676" t="s">
        <v>374</v>
      </c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8"/>
      <c r="X10" s="730">
        <v>6612</v>
      </c>
      <c r="Y10" s="731"/>
      <c r="Z10" s="731"/>
      <c r="AA10" s="732"/>
      <c r="AB10" s="288">
        <f>SUM(AB8:AB9)</f>
        <v>2150840</v>
      </c>
      <c r="AC10" s="289">
        <f>SUM(AC8:AC9)</f>
        <v>109507</v>
      </c>
      <c r="AD10" s="151"/>
      <c r="AE10" s="151"/>
      <c r="AF10" s="3"/>
      <c r="AG10" s="3"/>
    </row>
    <row r="11" spans="1:42">
      <c r="B11" s="780" t="s">
        <v>375</v>
      </c>
      <c r="C11" s="781"/>
      <c r="D11" s="781"/>
      <c r="E11" s="781"/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2"/>
      <c r="X11" s="730">
        <v>6613</v>
      </c>
      <c r="Y11" s="731"/>
      <c r="Z11" s="731"/>
      <c r="AA11" s="732"/>
      <c r="AB11" s="669">
        <v>42217941468</v>
      </c>
      <c r="AC11" s="694">
        <v>42217941468</v>
      </c>
      <c r="AD11" s="151"/>
      <c r="AE11" s="151"/>
      <c r="AF11" s="3"/>
      <c r="AG11" s="3"/>
    </row>
    <row r="12" spans="1:42">
      <c r="B12" s="788" t="s">
        <v>376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90"/>
      <c r="X12" s="783"/>
      <c r="Y12" s="784"/>
      <c r="Z12" s="784"/>
      <c r="AA12" s="785"/>
      <c r="AB12" s="786"/>
      <c r="AC12" s="787"/>
      <c r="AD12" s="151"/>
      <c r="AE12" s="151"/>
      <c r="AF12" s="144"/>
      <c r="AG12" s="3"/>
    </row>
    <row r="13" spans="1:42">
      <c r="B13" s="711" t="s">
        <v>377</v>
      </c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712"/>
      <c r="T13" s="712"/>
      <c r="U13" s="712"/>
      <c r="V13" s="712"/>
      <c r="W13" s="713"/>
      <c r="X13" s="764"/>
      <c r="Y13" s="765"/>
      <c r="Z13" s="765"/>
      <c r="AA13" s="766"/>
      <c r="AB13" s="670"/>
      <c r="AC13" s="695"/>
      <c r="AD13" s="151"/>
      <c r="AE13" s="151"/>
      <c r="AF13" s="144"/>
      <c r="AG13" s="3"/>
    </row>
    <row r="14" spans="1:42">
      <c r="B14" s="761" t="s">
        <v>394</v>
      </c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3"/>
      <c r="X14" s="730">
        <v>6620</v>
      </c>
      <c r="Y14" s="731"/>
      <c r="Z14" s="731"/>
      <c r="AA14" s="732"/>
      <c r="AB14" s="290">
        <f>'F2'!BT65</f>
        <v>0</v>
      </c>
      <c r="AC14" s="291">
        <f>'F2'!BU65</f>
        <v>0</v>
      </c>
      <c r="AD14" s="151"/>
      <c r="AE14" s="151"/>
      <c r="AF14" s="144"/>
      <c r="AG14" s="217">
        <f>AB10/AB11-AB14</f>
        <v>5.0946112605473092E-5</v>
      </c>
      <c r="AH14" s="217">
        <f>AC10/AC11-AC14</f>
        <v>2.5938498229006071E-6</v>
      </c>
    </row>
    <row r="15" spans="1:42" ht="12.75" customHeight="1">
      <c r="B15" s="742" t="s">
        <v>378</v>
      </c>
      <c r="C15" s="743"/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4"/>
      <c r="X15" s="730">
        <v>6621</v>
      </c>
      <c r="Y15" s="731"/>
      <c r="Z15" s="731"/>
      <c r="AA15" s="732"/>
      <c r="AB15" s="669"/>
      <c r="AC15" s="694"/>
      <c r="AD15" s="151"/>
      <c r="AE15" s="151"/>
      <c r="AF15" s="144"/>
      <c r="AG15" s="3"/>
    </row>
    <row r="16" spans="1:42">
      <c r="B16" s="711" t="s">
        <v>379</v>
      </c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64"/>
      <c r="Y16" s="765"/>
      <c r="Z16" s="765"/>
      <c r="AA16" s="766"/>
      <c r="AB16" s="670"/>
      <c r="AC16" s="695"/>
      <c r="AD16" s="151"/>
      <c r="AE16" s="151"/>
      <c r="AF16" s="142"/>
    </row>
    <row r="17" spans="2:34">
      <c r="B17" s="769" t="s">
        <v>380</v>
      </c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1"/>
      <c r="X17" s="730">
        <v>6630</v>
      </c>
      <c r="Y17" s="731"/>
      <c r="Z17" s="731"/>
      <c r="AA17" s="732"/>
      <c r="AB17" s="735" t="s">
        <v>0</v>
      </c>
      <c r="AC17" s="737" t="s">
        <v>0</v>
      </c>
      <c r="AD17" s="219"/>
      <c r="AE17" s="219"/>
      <c r="AF17" s="142"/>
    </row>
    <row r="18" spans="2:34">
      <c r="B18" s="772" t="s">
        <v>381</v>
      </c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4"/>
      <c r="X18" s="764"/>
      <c r="Y18" s="765"/>
      <c r="Z18" s="765"/>
      <c r="AA18" s="766"/>
      <c r="AB18" s="736"/>
      <c r="AC18" s="738"/>
      <c r="AD18" s="219"/>
      <c r="AE18" s="219"/>
      <c r="AF18" s="142"/>
    </row>
    <row r="19" spans="2:34" ht="12.75" customHeight="1">
      <c r="B19" s="742" t="s">
        <v>382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4"/>
      <c r="X19" s="730">
        <v>6631</v>
      </c>
      <c r="Y19" s="731"/>
      <c r="Z19" s="731"/>
      <c r="AA19" s="732"/>
      <c r="AB19" s="735" t="s">
        <v>0</v>
      </c>
      <c r="AC19" s="737" t="s">
        <v>0</v>
      </c>
      <c r="AD19" s="219"/>
      <c r="AE19" s="219"/>
      <c r="AF19" s="142"/>
    </row>
    <row r="20" spans="2:34">
      <c r="B20" s="711" t="s">
        <v>383</v>
      </c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3"/>
      <c r="X20" s="764"/>
      <c r="Y20" s="765"/>
      <c r="Z20" s="765"/>
      <c r="AA20" s="766"/>
      <c r="AB20" s="736"/>
      <c r="AC20" s="738"/>
      <c r="AD20" s="219"/>
      <c r="AE20" s="219"/>
      <c r="AF20" s="142"/>
    </row>
    <row r="21" spans="2:34" ht="12.75" customHeight="1">
      <c r="B21" s="757" t="s">
        <v>384</v>
      </c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9"/>
      <c r="X21" s="760">
        <v>66311</v>
      </c>
      <c r="Y21" s="726"/>
      <c r="Z21" s="726"/>
      <c r="AA21" s="727"/>
      <c r="AB21" s="38"/>
      <c r="AC21" s="39"/>
      <c r="AD21" s="151"/>
      <c r="AE21" s="151"/>
      <c r="AF21" s="142"/>
    </row>
    <row r="22" spans="2:34" ht="12.75" customHeight="1">
      <c r="B22" s="757" t="s">
        <v>385</v>
      </c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9"/>
      <c r="X22" s="760">
        <v>66312</v>
      </c>
      <c r="Y22" s="726"/>
      <c r="Z22" s="726"/>
      <c r="AA22" s="727"/>
      <c r="AB22" s="38"/>
      <c r="AC22" s="39"/>
      <c r="AD22" s="151"/>
      <c r="AE22" s="151"/>
      <c r="AF22" s="142"/>
    </row>
    <row r="23" spans="2:34" ht="12.75" customHeight="1">
      <c r="B23" s="742" t="s">
        <v>386</v>
      </c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4"/>
      <c r="X23" s="730">
        <v>6632</v>
      </c>
      <c r="Y23" s="731"/>
      <c r="Z23" s="731"/>
      <c r="AA23" s="732"/>
      <c r="AB23" s="735" t="s">
        <v>0</v>
      </c>
      <c r="AC23" s="737" t="s">
        <v>0</v>
      </c>
      <c r="AD23" s="219"/>
      <c r="AE23" s="219"/>
      <c r="AF23" s="142"/>
    </row>
    <row r="24" spans="2:34">
      <c r="B24" s="711" t="s">
        <v>387</v>
      </c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3"/>
      <c r="X24" s="764"/>
      <c r="Y24" s="765"/>
      <c r="Z24" s="765"/>
      <c r="AA24" s="766"/>
      <c r="AB24" s="736"/>
      <c r="AC24" s="738"/>
      <c r="AD24" s="219"/>
      <c r="AE24" s="219"/>
      <c r="AF24" s="142"/>
    </row>
    <row r="25" spans="2:34" ht="12.75" customHeight="1">
      <c r="B25" s="757" t="s">
        <v>384</v>
      </c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758"/>
      <c r="W25" s="759"/>
      <c r="X25" s="730">
        <v>66321</v>
      </c>
      <c r="Y25" s="731"/>
      <c r="Z25" s="731"/>
      <c r="AA25" s="732"/>
      <c r="AB25" s="223"/>
      <c r="AC25" s="292"/>
      <c r="AD25" s="151"/>
      <c r="AE25" s="151"/>
      <c r="AF25" s="142"/>
    </row>
    <row r="26" spans="2:34" ht="12.75" customHeight="1">
      <c r="B26" s="757" t="s">
        <v>385</v>
      </c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9"/>
      <c r="X26" s="760">
        <v>66322</v>
      </c>
      <c r="Y26" s="726"/>
      <c r="Z26" s="726"/>
      <c r="AA26" s="727"/>
      <c r="AB26" s="38"/>
      <c r="AC26" s="39"/>
      <c r="AD26" s="151"/>
      <c r="AE26" s="151"/>
      <c r="AF26" s="142"/>
    </row>
    <row r="27" spans="2:34" ht="12.75" customHeight="1">
      <c r="B27" s="742" t="s">
        <v>388</v>
      </c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4"/>
      <c r="X27" s="730">
        <v>6633</v>
      </c>
      <c r="Y27" s="731"/>
      <c r="Z27" s="731"/>
      <c r="AA27" s="732"/>
      <c r="AB27" s="735" t="s">
        <v>0</v>
      </c>
      <c r="AC27" s="737" t="s">
        <v>0</v>
      </c>
      <c r="AD27" s="219"/>
      <c r="AE27" s="219"/>
      <c r="AF27" s="142"/>
    </row>
    <row r="28" spans="2:34">
      <c r="B28" s="711" t="s">
        <v>389</v>
      </c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712"/>
      <c r="U28" s="712"/>
      <c r="V28" s="712"/>
      <c r="W28" s="713"/>
      <c r="X28" s="764"/>
      <c r="Y28" s="765"/>
      <c r="Z28" s="765"/>
      <c r="AA28" s="766"/>
      <c r="AB28" s="736"/>
      <c r="AC28" s="738"/>
      <c r="AD28" s="219"/>
      <c r="AE28" s="219"/>
      <c r="AF28" s="142"/>
    </row>
    <row r="29" spans="2:34" ht="12.75" customHeight="1">
      <c r="B29" s="757" t="s">
        <v>390</v>
      </c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9"/>
      <c r="X29" s="760">
        <v>66331</v>
      </c>
      <c r="Y29" s="726"/>
      <c r="Z29" s="726"/>
      <c r="AA29" s="727"/>
      <c r="AB29" s="38"/>
      <c r="AC29" s="39"/>
      <c r="AD29" s="151"/>
      <c r="AE29" s="151"/>
      <c r="AF29" s="142"/>
    </row>
    <row r="30" spans="2:34" ht="12.75" customHeight="1">
      <c r="B30" s="757" t="s">
        <v>384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9"/>
      <c r="X30" s="760">
        <v>66332</v>
      </c>
      <c r="Y30" s="726"/>
      <c r="Z30" s="726"/>
      <c r="AA30" s="727"/>
      <c r="AB30" s="38"/>
      <c r="AC30" s="39"/>
      <c r="AD30" s="151"/>
      <c r="AE30" s="151"/>
      <c r="AF30" s="142"/>
    </row>
    <row r="31" spans="2:34" ht="12.75" customHeight="1">
      <c r="B31" s="757" t="s">
        <v>385</v>
      </c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58"/>
      <c r="W31" s="759"/>
      <c r="X31" s="760">
        <v>66333</v>
      </c>
      <c r="Y31" s="726"/>
      <c r="Z31" s="726"/>
      <c r="AA31" s="727"/>
      <c r="AB31" s="38"/>
      <c r="AC31" s="39"/>
      <c r="AD31" s="151"/>
      <c r="AE31" s="151"/>
      <c r="AF31" s="142"/>
    </row>
    <row r="32" spans="2:34">
      <c r="B32" s="761" t="s">
        <v>395</v>
      </c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3"/>
      <c r="X32" s="730">
        <v>6640</v>
      </c>
      <c r="Y32" s="731"/>
      <c r="Z32" s="731"/>
      <c r="AA32" s="732"/>
      <c r="AB32" s="293">
        <f>'F2'!BT66</f>
        <v>0</v>
      </c>
      <c r="AC32" s="294">
        <f>'F2'!BU66</f>
        <v>0</v>
      </c>
      <c r="AD32" s="151"/>
      <c r="AE32" s="151"/>
      <c r="AF32" s="144"/>
      <c r="AG32" s="218" t="e">
        <f>AB33/AB34-AB32</f>
        <v>#DIV/0!</v>
      </c>
      <c r="AH32" s="218" t="e">
        <f>AC33/AC34-AC32</f>
        <v>#DIV/0!</v>
      </c>
    </row>
    <row r="33" spans="1:34">
      <c r="B33" s="676" t="s">
        <v>391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8"/>
      <c r="X33" s="730">
        <v>6641</v>
      </c>
      <c r="Y33" s="731"/>
      <c r="Z33" s="731"/>
      <c r="AA33" s="732"/>
      <c r="AB33" s="223"/>
      <c r="AC33" s="292"/>
      <c r="AD33" s="151"/>
      <c r="AE33" s="151"/>
      <c r="AF33" s="144"/>
      <c r="AG33" s="3"/>
    </row>
    <row r="34" spans="1:34" ht="12.75" customHeight="1">
      <c r="B34" s="742" t="s">
        <v>392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4"/>
      <c r="X34" s="745">
        <v>6642</v>
      </c>
      <c r="Y34" s="746"/>
      <c r="Z34" s="746"/>
      <c r="AA34" s="747"/>
      <c r="AB34" s="751"/>
      <c r="AC34" s="753"/>
      <c r="AD34" s="150"/>
      <c r="AE34" s="150"/>
      <c r="AF34" s="3"/>
      <c r="AG34" s="3"/>
    </row>
    <row r="35" spans="1:34" ht="13.5" thickBot="1">
      <c r="B35" s="711" t="s">
        <v>393</v>
      </c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3"/>
      <c r="X35" s="748"/>
      <c r="Y35" s="749"/>
      <c r="Z35" s="749"/>
      <c r="AA35" s="750"/>
      <c r="AB35" s="752"/>
      <c r="AC35" s="754"/>
      <c r="AD35" s="150"/>
      <c r="AE35" s="150"/>
      <c r="AF35" s="3"/>
      <c r="AG35" s="3"/>
    </row>
    <row r="36" spans="1:34">
      <c r="A36" s="130" t="s">
        <v>139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</row>
    <row r="37" spans="1:3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</row>
    <row r="38" spans="1:3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>
      <c r="B39" s="396" t="s">
        <v>290</v>
      </c>
      <c r="C39" s="6"/>
      <c r="D39" s="6"/>
      <c r="E39" s="6"/>
      <c r="F39" s="6"/>
      <c r="G39" s="6"/>
      <c r="H39" s="6"/>
      <c r="I39" s="741"/>
      <c r="J39" s="741"/>
      <c r="K39" s="741"/>
      <c r="L39" s="741"/>
      <c r="M39" s="741"/>
      <c r="N39" s="6"/>
      <c r="O39" s="455" t="s">
        <v>291</v>
      </c>
      <c r="P39" s="455"/>
      <c r="Q39" s="455"/>
      <c r="R39" s="455"/>
      <c r="S39" s="455"/>
      <c r="T39" s="455"/>
      <c r="U39" s="455"/>
      <c r="V39" s="455"/>
      <c r="W39" s="13"/>
      <c r="X39" s="396" t="s">
        <v>293</v>
      </c>
      <c r="Y39" s="6"/>
      <c r="AA39" s="3"/>
      <c r="AB39" s="6"/>
      <c r="AC39" s="241" t="s">
        <v>295</v>
      </c>
      <c r="AD39" s="733"/>
      <c r="AE39" s="733"/>
      <c r="AF39" s="733"/>
      <c r="AG39" s="13"/>
      <c r="AH39" s="13"/>
    </row>
    <row r="40" spans="1:34">
      <c r="B40" s="9"/>
      <c r="C40" s="9"/>
      <c r="D40" s="9"/>
      <c r="E40" s="9"/>
      <c r="F40" s="9"/>
      <c r="G40" s="9"/>
      <c r="H40" s="9"/>
      <c r="I40" s="756" t="s">
        <v>294</v>
      </c>
      <c r="J40" s="756"/>
      <c r="K40" s="756"/>
      <c r="L40" s="756"/>
      <c r="M40" s="756"/>
      <c r="N40" s="9"/>
      <c r="O40" s="439" t="s">
        <v>296</v>
      </c>
      <c r="P40" s="439"/>
      <c r="Q40" s="439"/>
      <c r="R40" s="439"/>
      <c r="S40" s="439"/>
      <c r="T40" s="439"/>
      <c r="U40" s="439"/>
      <c r="V40" s="439"/>
      <c r="W40" s="8"/>
      <c r="X40" s="8"/>
      <c r="Y40" s="9"/>
      <c r="Z40" s="9"/>
      <c r="AA40" s="9"/>
      <c r="AB40" s="9"/>
      <c r="AC40" s="11"/>
      <c r="AD40" s="734"/>
      <c r="AE40" s="734"/>
      <c r="AF40" s="734"/>
      <c r="AG40" s="8"/>
      <c r="AH40" s="8"/>
    </row>
    <row r="41" spans="1:34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1"/>
      <c r="P41" s="11"/>
      <c r="Q41" s="11"/>
      <c r="R41" s="11"/>
      <c r="S41" s="11"/>
      <c r="T41" s="11"/>
      <c r="U41" s="11"/>
      <c r="V41" s="11"/>
      <c r="W41" s="8"/>
      <c r="X41" s="8"/>
      <c r="Y41" s="9"/>
      <c r="Z41" s="9"/>
      <c r="AA41" s="9"/>
      <c r="AB41" s="9"/>
      <c r="AC41" s="11"/>
      <c r="AD41" s="11"/>
      <c r="AE41" s="11"/>
      <c r="AF41" s="11"/>
      <c r="AG41" s="8"/>
      <c r="AH41" s="8"/>
    </row>
    <row r="42" spans="1:34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</row>
    <row r="43" spans="1:34">
      <c r="B43" s="83" t="s">
        <v>1</v>
      </c>
      <c r="C43" s="455"/>
      <c r="D43" s="455"/>
      <c r="E43" s="6" t="s">
        <v>2</v>
      </c>
      <c r="F43" s="455"/>
      <c r="G43" s="455"/>
      <c r="H43" s="455"/>
      <c r="I43" s="455"/>
      <c r="J43" s="455"/>
      <c r="K43" s="455"/>
      <c r="L43" s="455"/>
      <c r="M43" s="455"/>
      <c r="N43" s="755" t="s">
        <v>3</v>
      </c>
      <c r="O43" s="755"/>
      <c r="P43" s="458"/>
      <c r="Q43" s="458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4">
      <c r="B44" s="83"/>
      <c r="C44" s="120"/>
      <c r="D44" s="120"/>
      <c r="E44" s="6"/>
      <c r="F44" s="120"/>
      <c r="G44" s="120"/>
      <c r="H44" s="120"/>
      <c r="I44" s="120"/>
      <c r="J44" s="120"/>
      <c r="K44" s="120"/>
      <c r="L44" s="120"/>
      <c r="M44" s="120"/>
      <c r="N44" s="154"/>
      <c r="O44" s="154"/>
      <c r="P44" s="121"/>
      <c r="Q44" s="121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4" s="138" customFormat="1" ht="11.25">
      <c r="A45" s="137"/>
      <c r="C45" s="394" t="s">
        <v>297</v>
      </c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</row>
    <row r="46" spans="1:34" s="138" customFormat="1" ht="11.25">
      <c r="A46" s="137"/>
      <c r="C46" s="739" t="s">
        <v>346</v>
      </c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</row>
    <row r="47" spans="1:34" s="156" customFormat="1" ht="33" customHeight="1">
      <c r="A47" s="155"/>
      <c r="C47" s="740" t="s">
        <v>396</v>
      </c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40"/>
      <c r="X47" s="740"/>
      <c r="Y47" s="740"/>
      <c r="Z47" s="740"/>
      <c r="AA47" s="740"/>
      <c r="AB47" s="740"/>
      <c r="AC47" s="740"/>
    </row>
  </sheetData>
  <sheetProtection formatCells="0" formatColumns="0" autoFilter="0"/>
  <mergeCells count="83">
    <mergeCell ref="B21:W21"/>
    <mergeCell ref="X21:AA21"/>
    <mergeCell ref="X10:AA10"/>
    <mergeCell ref="B19:W19"/>
    <mergeCell ref="X19:AA20"/>
    <mergeCell ref="AB19:AB20"/>
    <mergeCell ref="AC19:AC20"/>
    <mergeCell ref="B20:W20"/>
    <mergeCell ref="B8:W8"/>
    <mergeCell ref="X8:AA8"/>
    <mergeCell ref="B9:W9"/>
    <mergeCell ref="X9:AA9"/>
    <mergeCell ref="AC23:AC24"/>
    <mergeCell ref="B24:W24"/>
    <mergeCell ref="B22:W22"/>
    <mergeCell ref="X22:AA22"/>
    <mergeCell ref="B5:AA5"/>
    <mergeCell ref="AB5:AB6"/>
    <mergeCell ref="AC5:AC6"/>
    <mergeCell ref="B6:W6"/>
    <mergeCell ref="X6:AA6"/>
    <mergeCell ref="B11:W11"/>
    <mergeCell ref="X11:AA13"/>
    <mergeCell ref="AB11:AB13"/>
    <mergeCell ref="AC11:AC13"/>
    <mergeCell ref="B12:W12"/>
    <mergeCell ref="B13:W13"/>
    <mergeCell ref="B10:W10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B23:W23"/>
    <mergeCell ref="X23:AA24"/>
    <mergeCell ref="AB23:AB24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B27:AB28"/>
    <mergeCell ref="AC27:AC28"/>
    <mergeCell ref="B28:W28"/>
    <mergeCell ref="C46:AC46"/>
    <mergeCell ref="C47:AC47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33:W33"/>
    <mergeCell ref="X33:AA33"/>
    <mergeCell ref="O39:V39"/>
    <mergeCell ref="O40:V40"/>
    <mergeCell ref="AD39:AF39"/>
    <mergeCell ref="AD40:AF40"/>
  </mergeCells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X59"/>
  <sheetViews>
    <sheetView topLeftCell="B1" zoomScale="80" zoomScaleNormal="80" zoomScaleSheetLayoutView="100" workbookViewId="0">
      <selection activeCell="M21" sqref="M21"/>
    </sheetView>
  </sheetViews>
  <sheetFormatPr defaultColWidth="9.140625" defaultRowHeight="12.75"/>
  <cols>
    <col min="1" max="1" width="13.42578125" style="130" hidden="1" customWidth="1"/>
    <col min="2" max="2" width="45.140625" style="134" customWidth="1"/>
    <col min="3" max="3" width="9.140625" style="134"/>
    <col min="4" max="4" width="16.85546875" style="134" customWidth="1"/>
    <col min="5" max="5" width="16.140625" style="134" customWidth="1"/>
    <col min="6" max="6" width="1.7109375" style="134" customWidth="1"/>
    <col min="7" max="7" width="16.28515625" style="134" customWidth="1"/>
    <col min="8" max="8" width="15.7109375" style="134" customWidth="1"/>
    <col min="9" max="9" width="2.140625" style="134" customWidth="1"/>
    <col min="10" max="10" width="13.85546875" style="134" customWidth="1"/>
    <col min="11" max="11" width="11" style="134" customWidth="1"/>
    <col min="12" max="33" width="1.7109375" style="134" customWidth="1"/>
    <col min="34" max="16384" width="9.140625" style="134"/>
  </cols>
  <sheetData>
    <row r="1" spans="1:11" ht="15" customHeight="1">
      <c r="B1" s="142"/>
      <c r="C1" s="142"/>
      <c r="D1" s="142"/>
      <c r="E1" s="142"/>
    </row>
    <row r="2" spans="1:11" ht="15" customHeight="1">
      <c r="B2" s="798" t="s">
        <v>397</v>
      </c>
      <c r="C2" s="798"/>
      <c r="D2" s="798"/>
      <c r="E2" s="798"/>
    </row>
    <row r="3" spans="1:11" ht="15" customHeight="1" thickBot="1">
      <c r="B3" s="319"/>
      <c r="C3" s="319"/>
      <c r="D3" s="319"/>
      <c r="E3" s="319"/>
      <c r="G3" s="693" t="s">
        <v>347</v>
      </c>
      <c r="H3" s="693"/>
    </row>
    <row r="4" spans="1:11" ht="24" customHeight="1">
      <c r="B4" s="232" t="s">
        <v>352</v>
      </c>
      <c r="C4" s="229" t="s">
        <v>197</v>
      </c>
      <c r="D4" s="229" t="s">
        <v>529</v>
      </c>
      <c r="E4" s="320" t="s">
        <v>530</v>
      </c>
      <c r="G4" s="135" t="s">
        <v>348</v>
      </c>
      <c r="H4" s="136" t="s">
        <v>349</v>
      </c>
    </row>
    <row r="5" spans="1:11" s="138" customFormat="1" ht="13.5" customHeight="1" thickBot="1">
      <c r="A5" s="137"/>
      <c r="B5" s="321">
        <v>1</v>
      </c>
      <c r="C5" s="322">
        <v>2</v>
      </c>
      <c r="D5" s="323">
        <v>3</v>
      </c>
      <c r="E5" s="324">
        <v>4</v>
      </c>
      <c r="G5" s="139"/>
      <c r="H5" s="139"/>
      <c r="I5" s="134"/>
    </row>
    <row r="6" spans="1:11" ht="29.25" customHeight="1">
      <c r="A6" s="130" t="s">
        <v>138</v>
      </c>
      <c r="B6" s="325" t="s">
        <v>398</v>
      </c>
      <c r="C6" s="326">
        <v>6710</v>
      </c>
      <c r="D6" s="327">
        <f>SUM(D7:D10)</f>
        <v>3913262</v>
      </c>
      <c r="E6" s="328">
        <f>SUM(E7:E10)</f>
        <v>1016343</v>
      </c>
      <c r="G6" s="43">
        <f>D6-'F2'!BT49</f>
        <v>0</v>
      </c>
      <c r="H6" s="43">
        <f>E6-'F2'!BU49</f>
        <v>0</v>
      </c>
      <c r="I6" s="138"/>
      <c r="J6" s="142"/>
      <c r="K6" s="142"/>
    </row>
    <row r="7" spans="1:11" ht="15" customHeight="1">
      <c r="B7" s="329" t="s">
        <v>399</v>
      </c>
      <c r="C7" s="797">
        <v>67101</v>
      </c>
      <c r="D7" s="803">
        <v>3913262</v>
      </c>
      <c r="E7" s="799">
        <v>1016343</v>
      </c>
      <c r="G7" s="141"/>
    </row>
    <row r="8" spans="1:11" ht="15" customHeight="1">
      <c r="B8" s="330">
        <v>0.2</v>
      </c>
      <c r="C8" s="797"/>
      <c r="D8" s="804"/>
      <c r="E8" s="800"/>
      <c r="G8" s="141"/>
    </row>
    <row r="9" spans="1:11" ht="15" customHeight="1">
      <c r="B9" s="331" t="s">
        <v>400</v>
      </c>
      <c r="C9" s="332">
        <v>67102</v>
      </c>
      <c r="D9" s="333"/>
      <c r="E9" s="334"/>
    </row>
    <row r="10" spans="1:11" ht="15" customHeight="1">
      <c r="B10" s="335" t="s">
        <v>401</v>
      </c>
      <c r="C10" s="332">
        <v>67103</v>
      </c>
      <c r="D10" s="333"/>
      <c r="E10" s="334"/>
    </row>
    <row r="11" spans="1:11" ht="15" customHeight="1">
      <c r="B11" s="234" t="s">
        <v>402</v>
      </c>
      <c r="C11" s="332">
        <v>6711</v>
      </c>
      <c r="D11" s="333">
        <v>4939703</v>
      </c>
      <c r="E11" s="334">
        <v>4717022</v>
      </c>
    </row>
    <row r="12" spans="1:11" ht="24" customHeight="1">
      <c r="B12" s="335" t="s">
        <v>403</v>
      </c>
      <c r="C12" s="332">
        <v>67111</v>
      </c>
      <c r="D12" s="333">
        <v>-378561</v>
      </c>
      <c r="E12" s="334">
        <v>-179543</v>
      </c>
    </row>
    <row r="13" spans="1:11" ht="15" customHeight="1">
      <c r="B13" s="234" t="s">
        <v>404</v>
      </c>
      <c r="C13" s="332">
        <v>6712</v>
      </c>
      <c r="D13" s="333">
        <v>-8336</v>
      </c>
      <c r="E13" s="334">
        <v>-509835</v>
      </c>
    </row>
    <row r="14" spans="1:11" ht="15" customHeight="1">
      <c r="B14" s="234" t="s">
        <v>405</v>
      </c>
      <c r="C14" s="332">
        <v>6713</v>
      </c>
      <c r="D14" s="333">
        <v>-1843053</v>
      </c>
      <c r="E14" s="334">
        <v>-2392570</v>
      </c>
    </row>
    <row r="15" spans="1:11" ht="15" customHeight="1">
      <c r="B15" s="234" t="s">
        <v>406</v>
      </c>
      <c r="C15" s="332">
        <v>6714</v>
      </c>
      <c r="D15" s="336">
        <f>D6+D11+D13+D14</f>
        <v>7001576</v>
      </c>
      <c r="E15" s="337">
        <f>E6+E11+E13+E14</f>
        <v>2830960</v>
      </c>
    </row>
    <row r="16" spans="1:11" ht="15" customHeight="1">
      <c r="B16" s="338" t="s">
        <v>407</v>
      </c>
      <c r="C16" s="332">
        <v>6720</v>
      </c>
      <c r="D16" s="336">
        <f>D17+D18+D20</f>
        <v>1400315.4</v>
      </c>
      <c r="E16" s="375">
        <f>E17+E25</f>
        <v>483149.6</v>
      </c>
    </row>
    <row r="17" spans="1:10" ht="15" customHeight="1">
      <c r="B17" s="234" t="s">
        <v>408</v>
      </c>
      <c r="C17" s="332">
        <v>6721</v>
      </c>
      <c r="D17" s="377">
        <f>D6*0.2</f>
        <v>782652.4</v>
      </c>
      <c r="E17" s="337">
        <f>E6*0.2</f>
        <v>203268.6</v>
      </c>
    </row>
    <row r="18" spans="1:10" ht="15" customHeight="1">
      <c r="B18" s="234" t="s">
        <v>409</v>
      </c>
      <c r="C18" s="332">
        <v>6722</v>
      </c>
      <c r="D18" s="336">
        <f>'F2'!BT51</f>
        <v>987941</v>
      </c>
      <c r="E18" s="337">
        <f>'F2'!BU51</f>
        <v>943404</v>
      </c>
    </row>
    <row r="19" spans="1:10" ht="24" customHeight="1">
      <c r="B19" s="335" t="s">
        <v>410</v>
      </c>
      <c r="C19" s="332">
        <v>67221</v>
      </c>
      <c r="D19" s="333">
        <v>-75712</v>
      </c>
      <c r="E19" s="334">
        <v>-35909</v>
      </c>
    </row>
    <row r="20" spans="1:10" ht="15" customHeight="1">
      <c r="B20" s="233" t="s">
        <v>411</v>
      </c>
      <c r="C20" s="332">
        <v>6723</v>
      </c>
      <c r="D20" s="336">
        <f>D21+D23</f>
        <v>-370278</v>
      </c>
      <c r="E20" s="337">
        <f>E21+E23</f>
        <v>-580481</v>
      </c>
    </row>
    <row r="21" spans="1:10" ht="15" customHeight="1">
      <c r="B21" s="329" t="s">
        <v>367</v>
      </c>
      <c r="C21" s="797">
        <v>67231</v>
      </c>
      <c r="D21" s="805">
        <f>'F2'!BT53</f>
        <v>-1667</v>
      </c>
      <c r="E21" s="801">
        <f>'F2'!BU53</f>
        <v>-101967</v>
      </c>
    </row>
    <row r="22" spans="1:10" ht="15" customHeight="1">
      <c r="B22" s="330" t="s">
        <v>412</v>
      </c>
      <c r="C22" s="797"/>
      <c r="D22" s="806"/>
      <c r="E22" s="802"/>
      <c r="G22" s="78"/>
      <c r="H22" s="78"/>
    </row>
    <row r="23" spans="1:10" ht="24" customHeight="1">
      <c r="B23" s="330" t="s">
        <v>413</v>
      </c>
      <c r="C23" s="332">
        <v>67232</v>
      </c>
      <c r="D23" s="336">
        <f>'F2'!BT52</f>
        <v>-368611</v>
      </c>
      <c r="E23" s="337">
        <f>'F2'!BU52</f>
        <v>-478514</v>
      </c>
      <c r="G23" s="141"/>
      <c r="H23" s="141"/>
      <c r="I23" s="78"/>
      <c r="J23" s="78"/>
    </row>
    <row r="24" spans="1:10" ht="15" customHeight="1">
      <c r="B24" s="234" t="s">
        <v>414</v>
      </c>
      <c r="C24" s="332">
        <v>6724</v>
      </c>
      <c r="D24" s="333">
        <v>-1400315</v>
      </c>
      <c r="E24" s="334">
        <v>-566192</v>
      </c>
      <c r="G24" s="43">
        <f>D17+D18+D21+D23+D24</f>
        <v>0.39999999990686774</v>
      </c>
      <c r="H24" s="43">
        <f>E17+E18+E21+E23+E24</f>
        <v>-0.39999999990686774</v>
      </c>
      <c r="I24" s="152"/>
      <c r="J24" s="78"/>
    </row>
    <row r="25" spans="1:10" ht="24" customHeight="1">
      <c r="B25" s="234" t="s">
        <v>415</v>
      </c>
      <c r="C25" s="332">
        <v>6725</v>
      </c>
      <c r="D25" s="333">
        <v>81314</v>
      </c>
      <c r="E25" s="334">
        <v>279881</v>
      </c>
      <c r="G25" s="78"/>
      <c r="H25" s="78"/>
      <c r="I25" s="78"/>
      <c r="J25" s="78"/>
    </row>
    <row r="26" spans="1:10" ht="15" customHeight="1">
      <c r="B26" s="338" t="s">
        <v>416</v>
      </c>
      <c r="C26" s="332">
        <v>6730</v>
      </c>
      <c r="D26" s="333">
        <v>2569</v>
      </c>
      <c r="E26" s="334">
        <v>-4135</v>
      </c>
      <c r="G26" s="78"/>
      <c r="H26" s="78"/>
      <c r="I26" s="78"/>
      <c r="J26" s="78"/>
    </row>
    <row r="27" spans="1:10" ht="15" customHeight="1">
      <c r="B27" s="339" t="s">
        <v>417</v>
      </c>
      <c r="C27" s="332">
        <v>6731</v>
      </c>
      <c r="D27" s="333"/>
      <c r="E27" s="334"/>
      <c r="G27" s="78"/>
      <c r="H27" s="78"/>
      <c r="I27" s="78"/>
      <c r="J27" s="78"/>
    </row>
    <row r="28" spans="1:10" ht="15" customHeight="1" thickBot="1">
      <c r="A28" s="130" t="s">
        <v>139</v>
      </c>
      <c r="B28" s="340" t="s">
        <v>418</v>
      </c>
      <c r="C28" s="341">
        <v>6740</v>
      </c>
      <c r="D28" s="342">
        <f>D6+D20+D24+D25+D26+D19</f>
        <v>2150840</v>
      </c>
      <c r="E28" s="343">
        <f>E6+E20+E24+E25+E26+E19</f>
        <v>109507</v>
      </c>
      <c r="G28" s="43">
        <f>'F2'!BT55-'2.3.'!D28</f>
        <v>0</v>
      </c>
      <c r="H28" s="43">
        <f>'F2'!BU55-'2.3.'!E28</f>
        <v>0</v>
      </c>
      <c r="I28" s="78"/>
      <c r="J28" s="78"/>
    </row>
    <row r="29" spans="1:10" ht="15" customHeight="1">
      <c r="B29" s="344"/>
      <c r="C29" s="345"/>
      <c r="D29" s="345"/>
      <c r="E29" s="346"/>
      <c r="G29" s="141"/>
      <c r="H29" s="141"/>
      <c r="I29" s="78"/>
      <c r="J29" s="78"/>
    </row>
    <row r="30" spans="1:10" ht="15" customHeight="1">
      <c r="B30" s="344"/>
      <c r="C30" s="345"/>
      <c r="D30" s="345"/>
      <c r="E30" s="346"/>
      <c r="G30" s="78"/>
      <c r="H30" s="78"/>
      <c r="I30" s="152"/>
      <c r="J30" s="78"/>
    </row>
    <row r="31" spans="1:10" ht="15" customHeight="1">
      <c r="B31" s="230" t="s">
        <v>290</v>
      </c>
      <c r="C31" s="347"/>
      <c r="D31" s="345"/>
      <c r="E31" s="348" t="s">
        <v>291</v>
      </c>
      <c r="G31" s="78"/>
      <c r="H31" s="78"/>
      <c r="I31" s="78"/>
      <c r="J31" s="78"/>
    </row>
    <row r="32" spans="1:10" ht="15" customHeight="1">
      <c r="B32" s="344"/>
      <c r="C32" s="349" t="s">
        <v>294</v>
      </c>
      <c r="D32" s="206"/>
      <c r="E32" s="206" t="s">
        <v>296</v>
      </c>
      <c r="G32" s="78"/>
      <c r="H32" s="78"/>
      <c r="I32" s="78"/>
      <c r="J32" s="78"/>
    </row>
    <row r="33" spans="1:50">
      <c r="B33" s="142"/>
      <c r="C33" s="142"/>
      <c r="D33" s="142"/>
      <c r="E33" s="142"/>
      <c r="G33" s="78"/>
      <c r="H33" s="78"/>
      <c r="I33" s="78"/>
      <c r="J33" s="78"/>
    </row>
    <row r="34" spans="1:50" ht="15" customHeight="1">
      <c r="B34" s="350" t="s">
        <v>293</v>
      </c>
      <c r="C34" s="347"/>
      <c r="D34" s="345"/>
      <c r="E34" s="348" t="s">
        <v>295</v>
      </c>
      <c r="G34" s="78"/>
      <c r="H34" s="78"/>
      <c r="I34" s="78"/>
      <c r="J34" s="78"/>
    </row>
    <row r="35" spans="1:50">
      <c r="B35" s="142"/>
      <c r="C35" s="349" t="s">
        <v>294</v>
      </c>
      <c r="D35" s="206"/>
      <c r="E35" s="206" t="s">
        <v>296</v>
      </c>
      <c r="G35" s="78"/>
      <c r="H35" s="78"/>
      <c r="I35" s="78"/>
      <c r="J35" s="78"/>
    </row>
    <row r="36" spans="1:50">
      <c r="B36" s="142"/>
      <c r="C36" s="142"/>
      <c r="D36" s="142"/>
      <c r="E36" s="142"/>
      <c r="G36" s="78"/>
      <c r="H36" s="78"/>
      <c r="I36" s="78"/>
      <c r="J36" s="78"/>
    </row>
    <row r="37" spans="1:50">
      <c r="C37" s="157"/>
      <c r="G37" s="141"/>
      <c r="H37" s="141"/>
      <c r="I37" s="78"/>
      <c r="J37" s="78"/>
    </row>
    <row r="38" spans="1:50">
      <c r="G38" s="143"/>
      <c r="H38" s="143"/>
      <c r="I38" s="152"/>
      <c r="J38" s="78"/>
    </row>
    <row r="39" spans="1:50" s="138" customFormat="1" ht="15" customHeight="1">
      <c r="A39" s="137"/>
      <c r="B39" s="394" t="s">
        <v>297</v>
      </c>
      <c r="C39" s="394"/>
      <c r="D39" s="394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</row>
    <row r="40" spans="1:50" s="138" customFormat="1" ht="15" customHeight="1">
      <c r="A40" s="137"/>
      <c r="B40" s="394" t="s">
        <v>346</v>
      </c>
      <c r="C40" s="394"/>
      <c r="D40" s="394"/>
      <c r="E40" s="143"/>
      <c r="F40" s="143"/>
      <c r="G40" s="142"/>
      <c r="H40" s="142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</row>
    <row r="41" spans="1:50">
      <c r="G41" s="142"/>
      <c r="H41" s="142"/>
      <c r="I41" s="142"/>
    </row>
    <row r="42" spans="1:50">
      <c r="G42" s="142"/>
      <c r="H42" s="142"/>
      <c r="I42" s="142"/>
    </row>
    <row r="43" spans="1:50">
      <c r="G43" s="142"/>
      <c r="H43" s="142"/>
      <c r="I43" s="142"/>
    </row>
    <row r="44" spans="1:50">
      <c r="I44" s="142"/>
    </row>
    <row r="45" spans="1:50">
      <c r="G45" s="138"/>
      <c r="H45" s="138"/>
    </row>
    <row r="46" spans="1:50">
      <c r="I46" s="138"/>
    </row>
    <row r="49" spans="7:9">
      <c r="G49" s="3"/>
    </row>
    <row r="52" spans="7:9">
      <c r="G52" s="145"/>
    </row>
    <row r="53" spans="7:9">
      <c r="G53" s="49"/>
    </row>
    <row r="57" spans="7:9">
      <c r="G57" s="138"/>
      <c r="H57" s="138"/>
    </row>
    <row r="58" spans="7:9">
      <c r="G58" s="138"/>
      <c r="H58" s="138"/>
      <c r="I58" s="138"/>
    </row>
    <row r="59" spans="7:9">
      <c r="I59" s="138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W19"/>
  <sheetViews>
    <sheetView topLeftCell="B1" zoomScale="115" zoomScaleNormal="115" zoomScaleSheetLayoutView="100" workbookViewId="0">
      <selection activeCell="CH7" sqref="CH7"/>
    </sheetView>
  </sheetViews>
  <sheetFormatPr defaultColWidth="0.85546875" defaultRowHeight="12.75"/>
  <cols>
    <col min="1" max="1" width="6.140625" style="27" hidden="1" customWidth="1"/>
    <col min="2" max="2" width="1.7109375" style="1" customWidth="1"/>
    <col min="3" max="37" width="0.85546875" style="1" customWidth="1"/>
    <col min="38" max="38" width="0.140625" style="1" customWidth="1"/>
    <col min="39" max="39" width="0.85546875" style="1" hidden="1" customWidth="1"/>
    <col min="40" max="40" width="0.85546875" style="1" customWidth="1"/>
    <col min="41" max="41" width="0.140625" style="1" customWidth="1"/>
    <col min="42" max="45" width="0.85546875" style="1" hidden="1" customWidth="1"/>
    <col min="46" max="46" width="6.7109375" style="1" customWidth="1"/>
    <col min="47" max="47" width="18.5703125" style="1" customWidth="1"/>
    <col min="48" max="48" width="21.7109375" style="1" customWidth="1"/>
    <col min="49" max="49" width="19.28515625" style="1" customWidth="1"/>
    <col min="50" max="16384" width="0.85546875" style="1"/>
  </cols>
  <sheetData>
    <row r="1" spans="1:49" s="7" customFormat="1" ht="12">
      <c r="A1" s="86"/>
      <c r="B1" s="13"/>
      <c r="C1" s="26"/>
      <c r="D1" s="26"/>
      <c r="E1" s="26"/>
      <c r="F1" s="26"/>
      <c r="G1" s="26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26"/>
      <c r="W1" s="26"/>
      <c r="X1" s="26"/>
      <c r="Y1" s="26"/>
      <c r="Z1" s="26"/>
      <c r="AA1" s="26"/>
      <c r="AB1" s="13"/>
      <c r="AC1" s="159"/>
      <c r="AD1" s="159"/>
      <c r="AE1" s="159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26"/>
      <c r="AQ1" s="121"/>
      <c r="AR1" s="121"/>
      <c r="AS1" s="121"/>
      <c r="AT1" s="121"/>
      <c r="AU1" s="106"/>
      <c r="AV1" s="120"/>
      <c r="AW1" s="120"/>
    </row>
    <row r="2" spans="1:49" s="7" customFormat="1" ht="15">
      <c r="A2" s="86"/>
      <c r="B2" s="809" t="s">
        <v>419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</row>
    <row r="3" spans="1:49" s="7" customFormat="1" ht="12">
      <c r="A3" s="86"/>
      <c r="B3" s="1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13"/>
      <c r="AC3" s="159"/>
      <c r="AD3" s="159"/>
      <c r="AE3" s="15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26"/>
      <c r="AQ3" s="121"/>
      <c r="AR3" s="121"/>
      <c r="AS3" s="121"/>
      <c r="AT3" s="121"/>
      <c r="AV3" s="120"/>
      <c r="AW3" s="79"/>
    </row>
    <row r="4" spans="1:49" s="7" customFormat="1">
      <c r="A4" s="86"/>
      <c r="B4" s="810" t="s">
        <v>352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1"/>
      <c r="AR4" s="811"/>
      <c r="AS4" s="812"/>
      <c r="AT4" s="810" t="s">
        <v>197</v>
      </c>
      <c r="AU4" s="162" t="s">
        <v>199</v>
      </c>
      <c r="AV4" s="162" t="s">
        <v>200</v>
      </c>
      <c r="AW4" s="163" t="s">
        <v>200</v>
      </c>
    </row>
    <row r="5" spans="1:49" s="7" customFormat="1">
      <c r="A5" s="86"/>
      <c r="B5" s="813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814"/>
      <c r="AT5" s="813"/>
      <c r="AU5" s="164">
        <v>2014</v>
      </c>
      <c r="AV5" s="164">
        <v>2013</v>
      </c>
      <c r="AW5" s="165">
        <v>2012</v>
      </c>
    </row>
    <row r="6" spans="1:49" s="7" customFormat="1" ht="12.75" customHeight="1" thickBot="1">
      <c r="A6" s="86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7"/>
      <c r="AT6" s="815"/>
      <c r="AU6" s="166"/>
      <c r="AV6" s="166"/>
      <c r="AW6" s="167"/>
    </row>
    <row r="7" spans="1:49" s="161" customFormat="1" ht="27" customHeight="1" thickBot="1">
      <c r="A7" s="160"/>
      <c r="B7" s="168"/>
      <c r="C7" s="818" t="s">
        <v>420</v>
      </c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818"/>
      <c r="AL7" s="818"/>
      <c r="AM7" s="818"/>
      <c r="AN7" s="818"/>
      <c r="AO7" s="818"/>
      <c r="AP7" s="818"/>
      <c r="AQ7" s="818"/>
      <c r="AR7" s="818"/>
      <c r="AS7" s="818"/>
      <c r="AT7" s="31">
        <v>3600</v>
      </c>
      <c r="AU7" s="295">
        <f>'3.4.'!BU33</f>
        <v>55056872</v>
      </c>
      <c r="AV7" s="296">
        <f>'3.4.'!BV33</f>
        <v>52976376</v>
      </c>
      <c r="AW7" s="297">
        <f>'3.4.'!BW33</f>
        <v>53546592</v>
      </c>
    </row>
    <row r="8" spans="1:49" s="7" customFormat="1" ht="12">
      <c r="A8" s="86"/>
      <c r="B8" s="13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3"/>
      <c r="AC8" s="159"/>
      <c r="AD8" s="159"/>
      <c r="AE8" s="159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26"/>
      <c r="AQ8" s="121"/>
      <c r="AR8" s="121"/>
      <c r="AS8" s="121"/>
      <c r="AT8" s="121"/>
      <c r="AU8" s="106"/>
      <c r="AV8" s="120"/>
      <c r="AW8" s="120"/>
    </row>
    <row r="9" spans="1:49" s="3" customFormat="1" ht="11.25" customHeight="1">
      <c r="A9" s="30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</row>
    <row r="10" spans="1:49" s="161" customFormat="1">
      <c r="A10" s="160"/>
      <c r="B10" s="4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169"/>
    </row>
    <row r="11" spans="1:49" s="49" customFormat="1" ht="12">
      <c r="A11" s="29"/>
      <c r="B11" s="382" t="s">
        <v>290</v>
      </c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F11" s="455" t="s">
        <v>292</v>
      </c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63"/>
      <c r="AW11" s="383" t="s">
        <v>295</v>
      </c>
    </row>
    <row r="12" spans="1:49" s="117" customFormat="1" ht="9.75">
      <c r="A12" s="116"/>
      <c r="P12" s="807" t="s">
        <v>294</v>
      </c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F12" s="807" t="s">
        <v>296</v>
      </c>
      <c r="AG12" s="807"/>
      <c r="AH12" s="807"/>
      <c r="AI12" s="807"/>
      <c r="AJ12" s="807"/>
      <c r="AK12" s="807"/>
      <c r="AL12" s="807"/>
      <c r="AM12" s="807"/>
      <c r="AN12" s="807"/>
      <c r="AO12" s="807"/>
      <c r="AP12" s="807"/>
      <c r="AQ12" s="807"/>
      <c r="AR12" s="807"/>
      <c r="AS12" s="807"/>
      <c r="AT12" s="807"/>
      <c r="AU12" s="807"/>
      <c r="AV12" s="395" t="s">
        <v>294</v>
      </c>
      <c r="AW12" s="170"/>
    </row>
    <row r="13" spans="1:49" ht="6" customHeight="1"/>
    <row r="14" spans="1:49" s="49" customFormat="1" ht="12.75" customHeight="1">
      <c r="A14" s="29"/>
      <c r="C14" s="452" t="s">
        <v>7</v>
      </c>
      <c r="D14" s="452"/>
      <c r="E14" s="453"/>
      <c r="F14" s="453"/>
      <c r="G14" s="453"/>
      <c r="H14" s="453"/>
      <c r="I14" s="808" t="s">
        <v>7</v>
      </c>
      <c r="J14" s="808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2">
        <v>20</v>
      </c>
      <c r="AC14" s="452"/>
      <c r="AD14" s="452"/>
      <c r="AE14" s="452"/>
      <c r="AF14" s="458"/>
      <c r="AG14" s="458"/>
      <c r="AH14" s="458"/>
      <c r="AI14" s="382" t="s">
        <v>174</v>
      </c>
      <c r="AQ14" s="7"/>
    </row>
    <row r="15" spans="1:49" ht="13.5" customHeight="1"/>
    <row r="16" spans="1:49" ht="13.5" customHeight="1"/>
    <row r="17" spans="1:49" s="3" customFormat="1" ht="11.25" customHeight="1">
      <c r="A17" s="30"/>
      <c r="D17" s="435" t="s">
        <v>421</v>
      </c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</row>
    <row r="18" spans="1:49" s="3" customFormat="1" ht="11.25" customHeight="1">
      <c r="A18" s="30"/>
      <c r="D18" s="435" t="s">
        <v>298</v>
      </c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</row>
    <row r="19" spans="1:49" s="3" customFormat="1" ht="11.25" customHeight="1">
      <c r="A19" s="30"/>
      <c r="D19" s="435" t="s">
        <v>422</v>
      </c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</row>
  </sheetData>
  <sheetProtection formatCells="0" formatColumns="0" autoFilter="0"/>
  <mergeCells count="17">
    <mergeCell ref="B2:AW2"/>
    <mergeCell ref="B4:AS6"/>
    <mergeCell ref="AT4:AT6"/>
    <mergeCell ref="C7:AS7"/>
    <mergeCell ref="P11:AD11"/>
    <mergeCell ref="AF11:AU11"/>
    <mergeCell ref="P12:AD12"/>
    <mergeCell ref="AF12:AU12"/>
    <mergeCell ref="D17:AW17"/>
    <mergeCell ref="D18:AW18"/>
    <mergeCell ref="D19:AW19"/>
    <mergeCell ref="AB14:AE14"/>
    <mergeCell ref="AF14:AH14"/>
    <mergeCell ref="C14:D14"/>
    <mergeCell ref="E14:H14"/>
    <mergeCell ref="I14:J14"/>
    <mergeCell ref="K14:AA14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EQ50"/>
  <sheetViews>
    <sheetView topLeftCell="B7" zoomScaleNormal="100" zoomScaleSheetLayoutView="100" workbookViewId="0">
      <selection activeCell="BY23" sqref="BY23"/>
    </sheetView>
  </sheetViews>
  <sheetFormatPr defaultColWidth="0.85546875" defaultRowHeight="12.75"/>
  <cols>
    <col min="1" max="1" width="9.42578125" style="98" hidden="1" customWidth="1"/>
    <col min="2" max="3" width="0.85546875" style="99"/>
    <col min="4" max="4" width="2" style="99" bestFit="1" customWidth="1"/>
    <col min="5" max="72" width="0.85546875" style="99"/>
    <col min="73" max="75" width="15.42578125" style="99" customWidth="1"/>
    <col min="76" max="76" width="3.7109375" style="99" customWidth="1"/>
    <col min="77" max="77" width="18.42578125" style="99" customWidth="1"/>
    <col min="78" max="16384" width="0.85546875" style="99"/>
  </cols>
  <sheetData>
    <row r="1" spans="1:75" ht="14.25" customHeight="1"/>
    <row r="2" spans="1:75" ht="14.25" customHeight="1"/>
    <row r="3" spans="1:75" ht="15.75" customHeight="1">
      <c r="B3" s="840" t="s">
        <v>423</v>
      </c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840"/>
      <c r="AI3" s="840"/>
      <c r="AJ3" s="840"/>
      <c r="AK3" s="840"/>
      <c r="AL3" s="840"/>
      <c r="AM3" s="840"/>
      <c r="AN3" s="840"/>
      <c r="AO3" s="840"/>
      <c r="AP3" s="840"/>
      <c r="AQ3" s="840"/>
      <c r="AR3" s="840"/>
      <c r="AS3" s="840"/>
      <c r="AT3" s="840"/>
      <c r="AU3" s="840"/>
      <c r="AV3" s="840"/>
      <c r="AW3" s="840"/>
      <c r="AX3" s="840"/>
      <c r="AY3" s="840"/>
      <c r="AZ3" s="840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0"/>
      <c r="BO3" s="840"/>
      <c r="BP3" s="840"/>
      <c r="BQ3" s="840"/>
      <c r="BR3" s="840"/>
      <c r="BS3" s="840"/>
      <c r="BT3" s="840"/>
      <c r="BU3" s="840"/>
      <c r="BV3" s="840"/>
      <c r="BW3" s="840"/>
    </row>
    <row r="4" spans="1:75" ht="15.75" customHeight="1">
      <c r="B4" s="840" t="s">
        <v>424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0"/>
      <c r="AA4" s="840"/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  <c r="AV4" s="840"/>
      <c r="AW4" s="840"/>
      <c r="AX4" s="840"/>
      <c r="AY4" s="840"/>
      <c r="AZ4" s="840"/>
      <c r="BA4" s="840"/>
      <c r="BB4" s="840"/>
      <c r="BC4" s="840"/>
      <c r="BD4" s="840"/>
      <c r="BE4" s="840"/>
      <c r="BF4" s="840"/>
      <c r="BG4" s="840"/>
      <c r="BH4" s="840"/>
      <c r="BI4" s="840"/>
      <c r="BJ4" s="840"/>
      <c r="BK4" s="840"/>
      <c r="BL4" s="840"/>
      <c r="BM4" s="840"/>
      <c r="BN4" s="840"/>
      <c r="BO4" s="840"/>
      <c r="BP4" s="840"/>
      <c r="BQ4" s="840"/>
      <c r="BR4" s="840"/>
      <c r="BS4" s="840"/>
      <c r="BT4" s="840"/>
      <c r="BU4" s="840"/>
      <c r="BV4" s="840"/>
      <c r="BW4" s="840"/>
    </row>
    <row r="5" spans="1:75" ht="14.25" customHeight="1"/>
    <row r="6" spans="1:75" ht="14.25" customHeight="1" thickBot="1"/>
    <row r="7" spans="1:75" ht="45" customHeight="1">
      <c r="B7" s="841" t="s">
        <v>352</v>
      </c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/>
      <c r="AM7" s="842"/>
      <c r="AN7" s="842"/>
      <c r="AO7" s="842"/>
      <c r="AP7" s="842"/>
      <c r="AQ7" s="842"/>
      <c r="AR7" s="842"/>
      <c r="AS7" s="842"/>
      <c r="AT7" s="842"/>
      <c r="AU7" s="842"/>
      <c r="AV7" s="842"/>
      <c r="AW7" s="842"/>
      <c r="AX7" s="842"/>
      <c r="AY7" s="842"/>
      <c r="AZ7" s="842"/>
      <c r="BA7" s="842"/>
      <c r="BB7" s="842"/>
      <c r="BC7" s="843"/>
      <c r="BD7" s="844" t="s">
        <v>425</v>
      </c>
      <c r="BE7" s="515"/>
      <c r="BF7" s="515"/>
      <c r="BG7" s="515"/>
      <c r="BH7" s="515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845"/>
      <c r="BU7" s="401" t="s">
        <v>531</v>
      </c>
      <c r="BV7" s="401" t="s">
        <v>532</v>
      </c>
      <c r="BW7" s="171" t="s">
        <v>533</v>
      </c>
    </row>
    <row r="8" spans="1:75" s="175" customFormat="1" ht="11.25">
      <c r="A8" s="172"/>
      <c r="B8" s="850">
        <v>1</v>
      </c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1"/>
      <c r="AF8" s="851"/>
      <c r="AG8" s="851"/>
      <c r="AH8" s="851"/>
      <c r="AI8" s="851"/>
      <c r="AJ8" s="851"/>
      <c r="AK8" s="851"/>
      <c r="AL8" s="851"/>
      <c r="AM8" s="851"/>
      <c r="AN8" s="851"/>
      <c r="AO8" s="851"/>
      <c r="AP8" s="851"/>
      <c r="AQ8" s="851"/>
      <c r="AR8" s="851"/>
      <c r="AS8" s="851"/>
      <c r="AT8" s="851"/>
      <c r="AU8" s="851"/>
      <c r="AV8" s="851"/>
      <c r="AW8" s="851"/>
      <c r="AX8" s="851"/>
      <c r="AY8" s="851"/>
      <c r="AZ8" s="851"/>
      <c r="BA8" s="851"/>
      <c r="BB8" s="851"/>
      <c r="BC8" s="852"/>
      <c r="BD8" s="853">
        <v>2</v>
      </c>
      <c r="BE8" s="851"/>
      <c r="BF8" s="851"/>
      <c r="BG8" s="851"/>
      <c r="BH8" s="851"/>
      <c r="BI8" s="851"/>
      <c r="BJ8" s="851"/>
      <c r="BK8" s="851"/>
      <c r="BL8" s="851"/>
      <c r="BM8" s="851"/>
      <c r="BN8" s="851"/>
      <c r="BO8" s="851"/>
      <c r="BP8" s="851"/>
      <c r="BQ8" s="851"/>
      <c r="BR8" s="851"/>
      <c r="BS8" s="851"/>
      <c r="BT8" s="852"/>
      <c r="BU8" s="173">
        <v>3</v>
      </c>
      <c r="BV8" s="173">
        <v>4</v>
      </c>
      <c r="BW8" s="174">
        <v>5</v>
      </c>
    </row>
    <row r="9" spans="1:75">
      <c r="B9" s="176"/>
      <c r="C9" s="73" t="s">
        <v>55</v>
      </c>
      <c r="D9" s="71"/>
      <c r="E9" s="71"/>
      <c r="F9" s="72"/>
      <c r="G9" s="847" t="s">
        <v>426</v>
      </c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8"/>
      <c r="Z9" s="848"/>
      <c r="AA9" s="848"/>
      <c r="AB9" s="848"/>
      <c r="AC9" s="848"/>
      <c r="AD9" s="848"/>
      <c r="AE9" s="848"/>
      <c r="AF9" s="848"/>
      <c r="AG9" s="848"/>
      <c r="AH9" s="848"/>
      <c r="AI9" s="848"/>
      <c r="AJ9" s="848"/>
      <c r="AK9" s="848"/>
      <c r="AL9" s="848"/>
      <c r="AM9" s="848"/>
      <c r="AN9" s="848"/>
      <c r="AO9" s="848"/>
      <c r="AP9" s="848"/>
      <c r="AQ9" s="848"/>
      <c r="AR9" s="848"/>
      <c r="AS9" s="848"/>
      <c r="AT9" s="848"/>
      <c r="AU9" s="848"/>
      <c r="AV9" s="848"/>
      <c r="AW9" s="848"/>
      <c r="AX9" s="848"/>
      <c r="AY9" s="848"/>
      <c r="AZ9" s="848"/>
      <c r="BA9" s="848"/>
      <c r="BB9" s="848"/>
      <c r="BC9" s="849"/>
      <c r="BD9" s="819"/>
      <c r="BE9" s="819"/>
      <c r="BF9" s="819"/>
      <c r="BG9" s="819"/>
      <c r="BH9" s="819"/>
      <c r="BI9" s="819"/>
      <c r="BJ9" s="819"/>
      <c r="BK9" s="819"/>
      <c r="BL9" s="819"/>
      <c r="BM9" s="819"/>
      <c r="BN9" s="819"/>
      <c r="BO9" s="819"/>
      <c r="BP9" s="819"/>
      <c r="BQ9" s="819"/>
      <c r="BR9" s="819"/>
      <c r="BS9" s="819"/>
      <c r="BT9" s="819"/>
      <c r="BU9" s="177"/>
      <c r="BV9" s="177"/>
      <c r="BW9" s="178"/>
    </row>
    <row r="10" spans="1:75" ht="14.25" customHeight="1">
      <c r="B10" s="176"/>
      <c r="C10" s="71" t="s">
        <v>54</v>
      </c>
      <c r="D10" s="71"/>
      <c r="E10" s="71"/>
      <c r="F10" s="72"/>
      <c r="G10" s="834" t="s">
        <v>203</v>
      </c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5"/>
      <c r="AI10" s="835"/>
      <c r="AJ10" s="835"/>
      <c r="AK10" s="835"/>
      <c r="AL10" s="835"/>
      <c r="AM10" s="835"/>
      <c r="AN10" s="835"/>
      <c r="AO10" s="835"/>
      <c r="AP10" s="835"/>
      <c r="AQ10" s="835"/>
      <c r="AR10" s="835"/>
      <c r="AS10" s="835"/>
      <c r="AT10" s="835"/>
      <c r="AU10" s="835"/>
      <c r="AV10" s="835"/>
      <c r="AW10" s="835"/>
      <c r="AX10" s="835"/>
      <c r="AY10" s="835"/>
      <c r="AZ10" s="835"/>
      <c r="BA10" s="835"/>
      <c r="BB10" s="835"/>
      <c r="BC10" s="836"/>
      <c r="BD10" s="846" t="s">
        <v>53</v>
      </c>
      <c r="BE10" s="846"/>
      <c r="BF10" s="846"/>
      <c r="BG10" s="846"/>
      <c r="BH10" s="846"/>
      <c r="BI10" s="846"/>
      <c r="BJ10" s="846"/>
      <c r="BK10" s="846"/>
      <c r="BL10" s="846"/>
      <c r="BM10" s="846"/>
      <c r="BN10" s="846"/>
      <c r="BO10" s="846"/>
      <c r="BP10" s="846"/>
      <c r="BQ10" s="846"/>
      <c r="BR10" s="846"/>
      <c r="BS10" s="846"/>
      <c r="BT10" s="846"/>
      <c r="BU10" s="181">
        <f>'F1'!DJ22</f>
        <v>34814</v>
      </c>
      <c r="BV10" s="181">
        <f>'F1'!DK22</f>
        <v>41163</v>
      </c>
      <c r="BW10" s="182">
        <f>'F1'!DL22</f>
        <v>21648</v>
      </c>
    </row>
    <row r="11" spans="1:75" ht="14.25" customHeight="1">
      <c r="B11" s="176"/>
      <c r="C11" s="71" t="s">
        <v>52</v>
      </c>
      <c r="D11" s="71"/>
      <c r="E11" s="71"/>
      <c r="F11" s="72"/>
      <c r="G11" s="834" t="s">
        <v>427</v>
      </c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5"/>
      <c r="Z11" s="835"/>
      <c r="AA11" s="835"/>
      <c r="AB11" s="835"/>
      <c r="AC11" s="835"/>
      <c r="AD11" s="835"/>
      <c r="AE11" s="835"/>
      <c r="AF11" s="835"/>
      <c r="AG11" s="835"/>
      <c r="AH11" s="835"/>
      <c r="AI11" s="835"/>
      <c r="AJ11" s="835"/>
      <c r="AK11" s="835"/>
      <c r="AL11" s="835"/>
      <c r="AM11" s="835"/>
      <c r="AN11" s="835"/>
      <c r="AO11" s="835"/>
      <c r="AP11" s="835"/>
      <c r="AQ11" s="835"/>
      <c r="AR11" s="835"/>
      <c r="AS11" s="835"/>
      <c r="AT11" s="835"/>
      <c r="AU11" s="835"/>
      <c r="AV11" s="835"/>
      <c r="AW11" s="835"/>
      <c r="AX11" s="835"/>
      <c r="AY11" s="835"/>
      <c r="AZ11" s="835"/>
      <c r="BA11" s="835"/>
      <c r="BB11" s="835"/>
      <c r="BC11" s="836"/>
      <c r="BD11" s="819" t="s">
        <v>51</v>
      </c>
      <c r="BE11" s="819"/>
      <c r="BF11" s="819"/>
      <c r="BG11" s="819"/>
      <c r="BH11" s="819"/>
      <c r="BI11" s="819"/>
      <c r="BJ11" s="819"/>
      <c r="BK11" s="819"/>
      <c r="BL11" s="819"/>
      <c r="BM11" s="819"/>
      <c r="BN11" s="819"/>
      <c r="BO11" s="819"/>
      <c r="BP11" s="819"/>
      <c r="BQ11" s="819"/>
      <c r="BR11" s="819"/>
      <c r="BS11" s="819"/>
      <c r="BT11" s="819"/>
      <c r="BU11" s="181">
        <f>'F1'!DJ25</f>
        <v>87248</v>
      </c>
      <c r="BV11" s="181">
        <f>'F1'!DK25</f>
        <v>77030</v>
      </c>
      <c r="BW11" s="182">
        <f>'F1'!DL25</f>
        <v>53846</v>
      </c>
    </row>
    <row r="12" spans="1:75" ht="14.25" customHeight="1">
      <c r="B12" s="176"/>
      <c r="C12" s="835" t="s">
        <v>50</v>
      </c>
      <c r="D12" s="835"/>
      <c r="E12" s="71"/>
      <c r="F12" s="72"/>
      <c r="G12" s="834" t="s">
        <v>207</v>
      </c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R12" s="835"/>
      <c r="AS12" s="835"/>
      <c r="AT12" s="835"/>
      <c r="AU12" s="835"/>
      <c r="AV12" s="835"/>
      <c r="AW12" s="835"/>
      <c r="AX12" s="835"/>
      <c r="AY12" s="835"/>
      <c r="AZ12" s="835"/>
      <c r="BA12" s="835"/>
      <c r="BB12" s="835"/>
      <c r="BC12" s="836"/>
      <c r="BD12" s="819" t="s">
        <v>49</v>
      </c>
      <c r="BE12" s="819"/>
      <c r="BF12" s="819"/>
      <c r="BG12" s="819"/>
      <c r="BH12" s="819"/>
      <c r="BI12" s="819"/>
      <c r="BJ12" s="819"/>
      <c r="BK12" s="819"/>
      <c r="BL12" s="819"/>
      <c r="BM12" s="819"/>
      <c r="BN12" s="819"/>
      <c r="BO12" s="819"/>
      <c r="BP12" s="819"/>
      <c r="BQ12" s="819"/>
      <c r="BR12" s="819"/>
      <c r="BS12" s="819"/>
      <c r="BT12" s="819"/>
      <c r="BU12" s="181">
        <f>'F1'!DJ28</f>
        <v>0</v>
      </c>
      <c r="BV12" s="181">
        <f>'F1'!DK28</f>
        <v>0</v>
      </c>
      <c r="BW12" s="182">
        <f>'F1'!DL28</f>
        <v>0</v>
      </c>
    </row>
    <row r="13" spans="1:75" ht="14.25" customHeight="1">
      <c r="B13" s="176"/>
      <c r="C13" s="71" t="s">
        <v>48</v>
      </c>
      <c r="D13" s="71"/>
      <c r="E13" s="71"/>
      <c r="F13" s="72"/>
      <c r="G13" s="834" t="s">
        <v>208</v>
      </c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5"/>
      <c r="V13" s="835"/>
      <c r="W13" s="835"/>
      <c r="X13" s="835"/>
      <c r="Y13" s="835"/>
      <c r="Z13" s="835"/>
      <c r="AA13" s="835"/>
      <c r="AB13" s="835"/>
      <c r="AC13" s="835"/>
      <c r="AD13" s="835"/>
      <c r="AE13" s="835"/>
      <c r="AF13" s="835"/>
      <c r="AG13" s="835"/>
      <c r="AH13" s="835"/>
      <c r="AI13" s="835"/>
      <c r="AJ13" s="835"/>
      <c r="AK13" s="835"/>
      <c r="AL13" s="835"/>
      <c r="AM13" s="835"/>
      <c r="AN13" s="835"/>
      <c r="AO13" s="835"/>
      <c r="AP13" s="835"/>
      <c r="AQ13" s="835"/>
      <c r="AR13" s="835"/>
      <c r="AS13" s="835"/>
      <c r="AT13" s="835"/>
      <c r="AU13" s="835"/>
      <c r="AV13" s="835"/>
      <c r="AW13" s="835"/>
      <c r="AX13" s="835"/>
      <c r="AY13" s="835"/>
      <c r="AZ13" s="835"/>
      <c r="BA13" s="835"/>
      <c r="BB13" s="835"/>
      <c r="BC13" s="836"/>
      <c r="BD13" s="819" t="s">
        <v>47</v>
      </c>
      <c r="BE13" s="819"/>
      <c r="BF13" s="819"/>
      <c r="BG13" s="819"/>
      <c r="BH13" s="819"/>
      <c r="BI13" s="819"/>
      <c r="BJ13" s="819"/>
      <c r="BK13" s="819"/>
      <c r="BL13" s="819"/>
      <c r="BM13" s="819"/>
      <c r="BN13" s="819"/>
      <c r="BO13" s="819"/>
      <c r="BP13" s="819"/>
      <c r="BQ13" s="819"/>
      <c r="BR13" s="819"/>
      <c r="BS13" s="819"/>
      <c r="BT13" s="819"/>
      <c r="BU13" s="181">
        <f>'F1'!DJ30</f>
        <v>0</v>
      </c>
      <c r="BV13" s="181">
        <f>'F1'!DK30</f>
        <v>0</v>
      </c>
      <c r="BW13" s="182">
        <f>'F1'!DL30</f>
        <v>0</v>
      </c>
    </row>
    <row r="14" spans="1:75" ht="14.25" customHeight="1">
      <c r="B14" s="176"/>
      <c r="C14" s="71" t="s">
        <v>46</v>
      </c>
      <c r="D14" s="71"/>
      <c r="E14" s="71"/>
      <c r="F14" s="72"/>
      <c r="G14" s="834" t="s">
        <v>209</v>
      </c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5"/>
      <c r="V14" s="835"/>
      <c r="W14" s="835"/>
      <c r="X14" s="835"/>
      <c r="Y14" s="835"/>
      <c r="Z14" s="835"/>
      <c r="AA14" s="835"/>
      <c r="AB14" s="835"/>
      <c r="AC14" s="835"/>
      <c r="AD14" s="835"/>
      <c r="AE14" s="835"/>
      <c r="AF14" s="835"/>
      <c r="AG14" s="835"/>
      <c r="AH14" s="835"/>
      <c r="AI14" s="835"/>
      <c r="AJ14" s="835"/>
      <c r="AK14" s="835"/>
      <c r="AL14" s="835"/>
      <c r="AM14" s="835"/>
      <c r="AN14" s="835"/>
      <c r="AO14" s="835"/>
      <c r="AP14" s="835"/>
      <c r="AQ14" s="835"/>
      <c r="AR14" s="835"/>
      <c r="AS14" s="835"/>
      <c r="AT14" s="835"/>
      <c r="AU14" s="835"/>
      <c r="AV14" s="835"/>
      <c r="AW14" s="835"/>
      <c r="AX14" s="835"/>
      <c r="AY14" s="835"/>
      <c r="AZ14" s="835"/>
      <c r="BA14" s="835"/>
      <c r="BB14" s="835"/>
      <c r="BC14" s="836"/>
      <c r="BD14" s="819" t="s">
        <v>123</v>
      </c>
      <c r="BE14" s="819"/>
      <c r="BF14" s="819"/>
      <c r="BG14" s="819"/>
      <c r="BH14" s="819"/>
      <c r="BI14" s="819"/>
      <c r="BJ14" s="819"/>
      <c r="BK14" s="819"/>
      <c r="BL14" s="819"/>
      <c r="BM14" s="819"/>
      <c r="BN14" s="819"/>
      <c r="BO14" s="819"/>
      <c r="BP14" s="819"/>
      <c r="BQ14" s="819"/>
      <c r="BR14" s="819"/>
      <c r="BS14" s="819"/>
      <c r="BT14" s="819"/>
      <c r="BU14" s="181">
        <f>'F1'!DJ32</f>
        <v>86287448</v>
      </c>
      <c r="BV14" s="181">
        <f>'F1'!DK32</f>
        <v>85253111</v>
      </c>
      <c r="BW14" s="182">
        <f>'F1'!DL32</f>
        <v>79315364</v>
      </c>
    </row>
    <row r="15" spans="1:75" ht="31.5" customHeight="1">
      <c r="B15" s="176"/>
      <c r="C15" s="71" t="s">
        <v>45</v>
      </c>
      <c r="D15" s="71"/>
      <c r="E15" s="71"/>
      <c r="F15" s="72"/>
      <c r="G15" s="834" t="s">
        <v>428</v>
      </c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5"/>
      <c r="AC15" s="835"/>
      <c r="AD15" s="835"/>
      <c r="AE15" s="835"/>
      <c r="AF15" s="835"/>
      <c r="AG15" s="835"/>
      <c r="AH15" s="835"/>
      <c r="AI15" s="835"/>
      <c r="AJ15" s="835"/>
      <c r="AK15" s="835"/>
      <c r="AL15" s="835"/>
      <c r="AM15" s="835"/>
      <c r="AN15" s="835"/>
      <c r="AO15" s="835"/>
      <c r="AP15" s="835"/>
      <c r="AQ15" s="835"/>
      <c r="AR15" s="835"/>
      <c r="AS15" s="835"/>
      <c r="AT15" s="835"/>
      <c r="AU15" s="835"/>
      <c r="AV15" s="835"/>
      <c r="AW15" s="835"/>
      <c r="AX15" s="835"/>
      <c r="AY15" s="835"/>
      <c r="AZ15" s="835"/>
      <c r="BA15" s="835"/>
      <c r="BB15" s="835"/>
      <c r="BC15" s="836"/>
      <c r="BD15" s="819" t="s">
        <v>117</v>
      </c>
      <c r="BE15" s="819"/>
      <c r="BF15" s="819"/>
      <c r="BG15" s="819"/>
      <c r="BH15" s="819"/>
      <c r="BI15" s="819"/>
      <c r="BJ15" s="819"/>
      <c r="BK15" s="819"/>
      <c r="BL15" s="819"/>
      <c r="BM15" s="819"/>
      <c r="BN15" s="819"/>
      <c r="BO15" s="819"/>
      <c r="BP15" s="819"/>
      <c r="BQ15" s="819"/>
      <c r="BR15" s="819"/>
      <c r="BS15" s="819"/>
      <c r="BT15" s="819"/>
      <c r="BU15" s="181">
        <f>'F1'!DJ40</f>
        <v>0</v>
      </c>
      <c r="BV15" s="181">
        <f>'F1'!DK40</f>
        <v>0</v>
      </c>
      <c r="BW15" s="182">
        <f>'F1'!DL40</f>
        <v>0</v>
      </c>
    </row>
    <row r="16" spans="1:75" ht="12.75" customHeight="1">
      <c r="B16" s="176"/>
      <c r="C16" s="71" t="s">
        <v>44</v>
      </c>
      <c r="D16" s="71"/>
      <c r="E16" s="71"/>
      <c r="F16" s="72"/>
      <c r="G16" s="831" t="s">
        <v>429</v>
      </c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2"/>
      <c r="AH16" s="832"/>
      <c r="AI16" s="832"/>
      <c r="AJ16" s="832"/>
      <c r="AK16" s="832"/>
      <c r="AL16" s="832"/>
      <c r="AM16" s="832"/>
      <c r="AN16" s="832"/>
      <c r="AO16" s="832"/>
      <c r="AP16" s="832"/>
      <c r="AQ16" s="832"/>
      <c r="AR16" s="832"/>
      <c r="AS16" s="832"/>
      <c r="AT16" s="832"/>
      <c r="AU16" s="832"/>
      <c r="AV16" s="832"/>
      <c r="AW16" s="832"/>
      <c r="AX16" s="832"/>
      <c r="AY16" s="832"/>
      <c r="AZ16" s="832"/>
      <c r="BA16" s="832"/>
      <c r="BB16" s="832"/>
      <c r="BC16" s="833"/>
      <c r="BD16" s="819" t="s">
        <v>156</v>
      </c>
      <c r="BE16" s="819"/>
      <c r="BF16" s="819"/>
      <c r="BG16" s="819"/>
      <c r="BH16" s="819"/>
      <c r="BI16" s="819"/>
      <c r="BJ16" s="819"/>
      <c r="BK16" s="819"/>
      <c r="BL16" s="819"/>
      <c r="BM16" s="819"/>
      <c r="BN16" s="819"/>
      <c r="BO16" s="819"/>
      <c r="BP16" s="819"/>
      <c r="BQ16" s="819"/>
      <c r="BR16" s="819"/>
      <c r="BS16" s="819"/>
      <c r="BT16" s="819"/>
      <c r="BU16" s="181">
        <f>'F1'!DJ44+'F1'!DJ81</f>
        <v>1560830</v>
      </c>
      <c r="BV16" s="181">
        <f>'F1'!DK44+'F1'!DK81</f>
        <v>1611955</v>
      </c>
      <c r="BW16" s="182">
        <f>'F1'!DL44+'F1'!DL81</f>
        <v>1635836</v>
      </c>
    </row>
    <row r="17" spans="2:147" ht="14.25">
      <c r="B17" s="176"/>
      <c r="C17" s="71" t="s">
        <v>42</v>
      </c>
      <c r="D17" s="71"/>
      <c r="E17" s="71"/>
      <c r="F17" s="72"/>
      <c r="G17" s="834" t="s">
        <v>430</v>
      </c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835"/>
      <c r="AH17" s="835"/>
      <c r="AI17" s="835"/>
      <c r="AJ17" s="835"/>
      <c r="AK17" s="835"/>
      <c r="AL17" s="835"/>
      <c r="AM17" s="835"/>
      <c r="AN17" s="835"/>
      <c r="AO17" s="835"/>
      <c r="AP17" s="835"/>
      <c r="AQ17" s="835"/>
      <c r="AR17" s="835"/>
      <c r="AS17" s="835"/>
      <c r="AT17" s="835"/>
      <c r="AU17" s="835"/>
      <c r="AV17" s="835"/>
      <c r="AW17" s="835"/>
      <c r="AX17" s="835"/>
      <c r="AY17" s="835"/>
      <c r="AZ17" s="835"/>
      <c r="BA17" s="835"/>
      <c r="BB17" s="835"/>
      <c r="BC17" s="836"/>
      <c r="BD17" s="819" t="s">
        <v>157</v>
      </c>
      <c r="BE17" s="819"/>
      <c r="BF17" s="819"/>
      <c r="BG17" s="819"/>
      <c r="BH17" s="819"/>
      <c r="BI17" s="819"/>
      <c r="BJ17" s="819"/>
      <c r="BK17" s="819"/>
      <c r="BL17" s="819"/>
      <c r="BM17" s="819"/>
      <c r="BN17" s="819"/>
      <c r="BO17" s="819"/>
      <c r="BP17" s="819"/>
      <c r="BQ17" s="819"/>
      <c r="BR17" s="819"/>
      <c r="BS17" s="819"/>
      <c r="BT17" s="819"/>
      <c r="BU17" s="181">
        <f>'F1'!DJ51+'F1'!DJ53</f>
        <v>1372411</v>
      </c>
      <c r="BV17" s="181">
        <f>'F1'!DK51+'F1'!DK53</f>
        <v>1546328</v>
      </c>
      <c r="BW17" s="182">
        <f>'F1'!DL51+'F1'!DL53</f>
        <v>1667317</v>
      </c>
    </row>
    <row r="18" spans="2:147" ht="30" customHeight="1">
      <c r="B18" s="176"/>
      <c r="C18" s="71" t="s">
        <v>40</v>
      </c>
      <c r="D18" s="71"/>
      <c r="E18" s="71"/>
      <c r="F18" s="72"/>
      <c r="G18" s="834" t="s">
        <v>229</v>
      </c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835"/>
      <c r="AB18" s="835"/>
      <c r="AC18" s="835"/>
      <c r="AD18" s="835"/>
      <c r="AE18" s="835"/>
      <c r="AF18" s="835"/>
      <c r="AG18" s="835"/>
      <c r="AH18" s="835"/>
      <c r="AI18" s="835"/>
      <c r="AJ18" s="835"/>
      <c r="AK18" s="835"/>
      <c r="AL18" s="835"/>
      <c r="AM18" s="835"/>
      <c r="AN18" s="835"/>
      <c r="AO18" s="835"/>
      <c r="AP18" s="835"/>
      <c r="AQ18" s="835"/>
      <c r="AR18" s="835"/>
      <c r="AS18" s="835"/>
      <c r="AT18" s="835"/>
      <c r="AU18" s="835"/>
      <c r="AV18" s="835"/>
      <c r="AW18" s="835"/>
      <c r="AX18" s="835"/>
      <c r="AY18" s="835"/>
      <c r="AZ18" s="835"/>
      <c r="BA18" s="835"/>
      <c r="BB18" s="835"/>
      <c r="BC18" s="836"/>
      <c r="BD18" s="819" t="s">
        <v>43</v>
      </c>
      <c r="BE18" s="819"/>
      <c r="BF18" s="819"/>
      <c r="BG18" s="819"/>
      <c r="BH18" s="819"/>
      <c r="BI18" s="819"/>
      <c r="BJ18" s="819"/>
      <c r="BK18" s="819"/>
      <c r="BL18" s="819"/>
      <c r="BM18" s="819"/>
      <c r="BN18" s="819"/>
      <c r="BO18" s="819"/>
      <c r="BP18" s="819"/>
      <c r="BQ18" s="819"/>
      <c r="BR18" s="819"/>
      <c r="BS18" s="819"/>
      <c r="BT18" s="819"/>
      <c r="BU18" s="181">
        <f>'F1'!DJ56</f>
        <v>2093325</v>
      </c>
      <c r="BV18" s="181">
        <f>'F1'!DK56</f>
        <v>1990889</v>
      </c>
      <c r="BW18" s="182">
        <f>'F1'!DL56</f>
        <v>1342128</v>
      </c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</row>
    <row r="19" spans="2:147" ht="29.25" customHeight="1">
      <c r="B19" s="176"/>
      <c r="C19" s="71" t="s">
        <v>38</v>
      </c>
      <c r="D19" s="71"/>
      <c r="E19" s="71"/>
      <c r="F19" s="72"/>
      <c r="G19" s="831" t="s">
        <v>431</v>
      </c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2"/>
      <c r="AK19" s="83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2"/>
      <c r="AX19" s="832"/>
      <c r="AY19" s="832"/>
      <c r="AZ19" s="832"/>
      <c r="BA19" s="832"/>
      <c r="BB19" s="832"/>
      <c r="BC19" s="833"/>
      <c r="BD19" s="819" t="s">
        <v>41</v>
      </c>
      <c r="BE19" s="819"/>
      <c r="BF19" s="819"/>
      <c r="BG19" s="819"/>
      <c r="BH19" s="819"/>
      <c r="BI19" s="819"/>
      <c r="BJ19" s="819"/>
      <c r="BK19" s="819"/>
      <c r="BL19" s="819"/>
      <c r="BM19" s="819"/>
      <c r="BN19" s="819"/>
      <c r="BO19" s="819"/>
      <c r="BP19" s="819"/>
      <c r="BQ19" s="819"/>
      <c r="BR19" s="819"/>
      <c r="BS19" s="819"/>
      <c r="BT19" s="819"/>
      <c r="BU19" s="181">
        <f>'F1'!DJ63</f>
        <v>19380</v>
      </c>
      <c r="BV19" s="181">
        <f>'F1'!DK63</f>
        <v>1952</v>
      </c>
      <c r="BW19" s="182">
        <f>'F1'!DL63</f>
        <v>2529</v>
      </c>
      <c r="CK19" s="179"/>
      <c r="CL19" s="179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79"/>
      <c r="EP19" s="179"/>
      <c r="EQ19" s="179"/>
    </row>
    <row r="20" spans="2:147" ht="14.25" customHeight="1">
      <c r="B20" s="176"/>
      <c r="C20" s="71" t="s">
        <v>36</v>
      </c>
      <c r="D20" s="71"/>
      <c r="E20" s="71"/>
      <c r="F20" s="72"/>
      <c r="G20" s="834" t="s">
        <v>432</v>
      </c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35"/>
      <c r="AJ20" s="835"/>
      <c r="AK20" s="835"/>
      <c r="AL20" s="835"/>
      <c r="AM20" s="835"/>
      <c r="AN20" s="835"/>
      <c r="AO20" s="835"/>
      <c r="AP20" s="835"/>
      <c r="AQ20" s="835"/>
      <c r="AR20" s="835"/>
      <c r="AS20" s="835"/>
      <c r="AT20" s="835"/>
      <c r="AU20" s="835"/>
      <c r="AV20" s="835"/>
      <c r="AW20" s="835"/>
      <c r="AX20" s="835"/>
      <c r="AY20" s="835"/>
      <c r="AZ20" s="835"/>
      <c r="BA20" s="835"/>
      <c r="BB20" s="835"/>
      <c r="BC20" s="836"/>
      <c r="BD20" s="819" t="s">
        <v>39</v>
      </c>
      <c r="BE20" s="819"/>
      <c r="BF20" s="819"/>
      <c r="BG20" s="819"/>
      <c r="BH20" s="819"/>
      <c r="BI20" s="819"/>
      <c r="BJ20" s="819"/>
      <c r="BK20" s="819"/>
      <c r="BL20" s="819"/>
      <c r="BM20" s="819"/>
      <c r="BN20" s="819"/>
      <c r="BO20" s="819"/>
      <c r="BP20" s="819"/>
      <c r="BQ20" s="819"/>
      <c r="BR20" s="819"/>
      <c r="BS20" s="819"/>
      <c r="BT20" s="819"/>
      <c r="BU20" s="181">
        <f>'F1'!DJ65-'F1'!DJ77</f>
        <v>16532374</v>
      </c>
      <c r="BV20" s="181">
        <f>'F1'!DK65-'F1'!DK77</f>
        <v>13024838</v>
      </c>
      <c r="BW20" s="182">
        <f>'F1'!DL65-'F1'!DL77</f>
        <v>13459262</v>
      </c>
      <c r="BY20" s="56" t="s">
        <v>536</v>
      </c>
      <c r="CK20" s="179"/>
      <c r="CL20" s="179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79"/>
      <c r="EP20" s="179"/>
      <c r="EQ20" s="179"/>
    </row>
    <row r="21" spans="2:147" ht="14.25" customHeight="1">
      <c r="B21" s="176"/>
      <c r="C21" s="71" t="s">
        <v>34</v>
      </c>
      <c r="D21" s="71"/>
      <c r="E21" s="71"/>
      <c r="F21" s="72"/>
      <c r="G21" s="432" t="s">
        <v>433</v>
      </c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8"/>
      <c r="BD21" s="819" t="s">
        <v>37</v>
      </c>
      <c r="BE21" s="819"/>
      <c r="BF21" s="819"/>
      <c r="BG21" s="819"/>
      <c r="BH21" s="819"/>
      <c r="BI21" s="819"/>
      <c r="BJ21" s="819"/>
      <c r="BK21" s="819"/>
      <c r="BL21" s="819"/>
      <c r="BM21" s="819"/>
      <c r="BN21" s="819"/>
      <c r="BO21" s="819"/>
      <c r="BP21" s="819"/>
      <c r="BQ21" s="819"/>
      <c r="BR21" s="819"/>
      <c r="BS21" s="819"/>
      <c r="BT21" s="819"/>
      <c r="BU21" s="181">
        <f>'F1'!DJ85</f>
        <v>30805</v>
      </c>
      <c r="BV21" s="181">
        <f>'F1'!DK85</f>
        <v>1030417</v>
      </c>
      <c r="BW21" s="182">
        <f>'F1'!DL85</f>
        <v>946346</v>
      </c>
      <c r="CK21" s="179"/>
      <c r="CL21" s="179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79"/>
      <c r="EP21" s="179"/>
      <c r="EQ21" s="179"/>
    </row>
    <row r="22" spans="2:147" ht="24" customHeight="1">
      <c r="B22" s="176"/>
      <c r="C22" s="71" t="s">
        <v>32</v>
      </c>
      <c r="D22" s="71"/>
      <c r="E22" s="71"/>
      <c r="F22" s="72"/>
      <c r="G22" s="834" t="s">
        <v>434</v>
      </c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35"/>
      <c r="V22" s="835"/>
      <c r="W22" s="835"/>
      <c r="X22" s="835"/>
      <c r="Y22" s="835"/>
      <c r="Z22" s="835"/>
      <c r="AA22" s="835"/>
      <c r="AB22" s="835"/>
      <c r="AC22" s="835"/>
      <c r="AD22" s="835"/>
      <c r="AE22" s="835"/>
      <c r="AF22" s="835"/>
      <c r="AG22" s="835"/>
      <c r="AH22" s="835"/>
      <c r="AI22" s="835"/>
      <c r="AJ22" s="835"/>
      <c r="AK22" s="835"/>
      <c r="AL22" s="835"/>
      <c r="AM22" s="835"/>
      <c r="AN22" s="835"/>
      <c r="AO22" s="835"/>
      <c r="AP22" s="835"/>
      <c r="AQ22" s="835"/>
      <c r="AR22" s="835"/>
      <c r="AS22" s="835"/>
      <c r="AT22" s="835"/>
      <c r="AU22" s="835"/>
      <c r="AV22" s="835"/>
      <c r="AW22" s="835"/>
      <c r="AX22" s="835"/>
      <c r="AY22" s="835"/>
      <c r="AZ22" s="835"/>
      <c r="BA22" s="835"/>
      <c r="BB22" s="835"/>
      <c r="BC22" s="836"/>
      <c r="BD22" s="819" t="s">
        <v>35</v>
      </c>
      <c r="BE22" s="819"/>
      <c r="BF22" s="819"/>
      <c r="BG22" s="819"/>
      <c r="BH22" s="819"/>
      <c r="BI22" s="819"/>
      <c r="BJ22" s="819"/>
      <c r="BK22" s="819"/>
      <c r="BL22" s="819"/>
      <c r="BM22" s="819"/>
      <c r="BN22" s="819"/>
      <c r="BO22" s="819"/>
      <c r="BP22" s="819"/>
      <c r="BQ22" s="819"/>
      <c r="BR22" s="819"/>
      <c r="BS22" s="819"/>
      <c r="BT22" s="819"/>
      <c r="BU22" s="181">
        <f>'F1'!DJ91</f>
        <v>401025</v>
      </c>
      <c r="BV22" s="181">
        <f>'F1'!DK91</f>
        <v>410405</v>
      </c>
      <c r="BW22" s="182">
        <f>'F1'!DL91</f>
        <v>669101</v>
      </c>
      <c r="BY22" s="56" t="s">
        <v>536</v>
      </c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</row>
    <row r="23" spans="2:147" ht="31.5" customHeight="1">
      <c r="B23" s="176"/>
      <c r="C23" s="71" t="s">
        <v>30</v>
      </c>
      <c r="D23" s="71"/>
      <c r="E23" s="71"/>
      <c r="F23" s="72"/>
      <c r="G23" s="831" t="s">
        <v>435</v>
      </c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2"/>
      <c r="AA23" s="832"/>
      <c r="AB23" s="832"/>
      <c r="AC23" s="832"/>
      <c r="AD23" s="832"/>
      <c r="AE23" s="832"/>
      <c r="AF23" s="832"/>
      <c r="AG23" s="832"/>
      <c r="AH23" s="832"/>
      <c r="AI23" s="832"/>
      <c r="AJ23" s="832"/>
      <c r="AK23" s="832"/>
      <c r="AL23" s="832"/>
      <c r="AM23" s="832"/>
      <c r="AN23" s="832"/>
      <c r="AO23" s="832"/>
      <c r="AP23" s="832"/>
      <c r="AQ23" s="832"/>
      <c r="AR23" s="832"/>
      <c r="AS23" s="832"/>
      <c r="AT23" s="832"/>
      <c r="AU23" s="832"/>
      <c r="AV23" s="832"/>
      <c r="AW23" s="832"/>
      <c r="AX23" s="832"/>
      <c r="AY23" s="832"/>
      <c r="AZ23" s="832"/>
      <c r="BA23" s="832"/>
      <c r="BB23" s="832"/>
      <c r="BC23" s="833"/>
      <c r="BD23" s="819"/>
      <c r="BE23" s="819"/>
      <c r="BF23" s="819"/>
      <c r="BG23" s="819"/>
      <c r="BH23" s="819"/>
      <c r="BI23" s="819"/>
      <c r="BJ23" s="819"/>
      <c r="BK23" s="819"/>
      <c r="BL23" s="819"/>
      <c r="BM23" s="819"/>
      <c r="BN23" s="819"/>
      <c r="BO23" s="819"/>
      <c r="BP23" s="819"/>
      <c r="BQ23" s="819"/>
      <c r="BR23" s="819"/>
      <c r="BS23" s="819"/>
      <c r="BT23" s="819"/>
      <c r="BU23" s="181">
        <f>SUM(BU10:BU22)</f>
        <v>108419660</v>
      </c>
      <c r="BV23" s="181">
        <f>SUM(BV10:BV22)</f>
        <v>104988088</v>
      </c>
      <c r="BW23" s="182">
        <f>SUM(BW10:BW22)</f>
        <v>99113377</v>
      </c>
    </row>
    <row r="24" spans="2:147" ht="30" customHeight="1">
      <c r="B24" s="176"/>
      <c r="C24" s="73" t="s">
        <v>33</v>
      </c>
      <c r="D24" s="73"/>
      <c r="E24" s="73"/>
      <c r="F24" s="74"/>
      <c r="G24" s="433" t="s">
        <v>436</v>
      </c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819"/>
      <c r="BE24" s="819"/>
      <c r="BF24" s="819"/>
      <c r="BG24" s="819"/>
      <c r="BH24" s="819"/>
      <c r="BI24" s="819"/>
      <c r="BJ24" s="819"/>
      <c r="BK24" s="819"/>
      <c r="BL24" s="819"/>
      <c r="BM24" s="819"/>
      <c r="BN24" s="819"/>
      <c r="BO24" s="819"/>
      <c r="BP24" s="819"/>
      <c r="BQ24" s="819"/>
      <c r="BR24" s="819"/>
      <c r="BS24" s="819"/>
      <c r="BT24" s="819"/>
      <c r="BU24" s="181"/>
      <c r="BV24" s="181"/>
      <c r="BW24" s="182"/>
    </row>
    <row r="25" spans="2:147" ht="30" customHeight="1">
      <c r="B25" s="176"/>
      <c r="C25" s="71" t="s">
        <v>28</v>
      </c>
      <c r="D25" s="71"/>
      <c r="E25" s="71"/>
      <c r="F25" s="72"/>
      <c r="G25" s="831" t="s">
        <v>437</v>
      </c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32"/>
      <c r="AK25" s="83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2"/>
      <c r="BA25" s="832"/>
      <c r="BB25" s="832"/>
      <c r="BC25" s="833"/>
      <c r="BD25" s="819" t="s">
        <v>31</v>
      </c>
      <c r="BE25" s="819"/>
      <c r="BF25" s="819"/>
      <c r="BG25" s="819"/>
      <c r="BH25" s="819"/>
      <c r="BI25" s="819"/>
      <c r="BJ25" s="819"/>
      <c r="BK25" s="819"/>
      <c r="BL25" s="819"/>
      <c r="BM25" s="819"/>
      <c r="BN25" s="819"/>
      <c r="BO25" s="819"/>
      <c r="BP25" s="819"/>
      <c r="BQ25" s="819"/>
      <c r="BR25" s="819"/>
      <c r="BS25" s="819"/>
      <c r="BT25" s="819"/>
      <c r="BU25" s="181">
        <f>'F1'!DJ111</f>
        <v>32120000</v>
      </c>
      <c r="BV25" s="181">
        <f>'F1'!DK111</f>
        <v>31220000</v>
      </c>
      <c r="BW25" s="182">
        <f>'F1'!DL111</f>
        <v>26236100</v>
      </c>
    </row>
    <row r="26" spans="2:147" ht="30" customHeight="1">
      <c r="B26" s="176"/>
      <c r="C26" s="71" t="s">
        <v>26</v>
      </c>
      <c r="D26" s="71"/>
      <c r="E26" s="71"/>
      <c r="F26" s="72"/>
      <c r="G26" s="831" t="s">
        <v>272</v>
      </c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832"/>
      <c r="AA26" s="832"/>
      <c r="AB26" s="832"/>
      <c r="AC26" s="832"/>
      <c r="AD26" s="832"/>
      <c r="AE26" s="832"/>
      <c r="AF26" s="832"/>
      <c r="AG26" s="832"/>
      <c r="AH26" s="832"/>
      <c r="AI26" s="832"/>
      <c r="AJ26" s="832"/>
      <c r="AK26" s="832"/>
      <c r="AL26" s="832"/>
      <c r="AM26" s="832"/>
      <c r="AN26" s="832"/>
      <c r="AO26" s="832"/>
      <c r="AP26" s="832"/>
      <c r="AQ26" s="832"/>
      <c r="AR26" s="832"/>
      <c r="AS26" s="832"/>
      <c r="AT26" s="832"/>
      <c r="AU26" s="832"/>
      <c r="AV26" s="832"/>
      <c r="AW26" s="832"/>
      <c r="AX26" s="832"/>
      <c r="AY26" s="832"/>
      <c r="AZ26" s="832"/>
      <c r="BA26" s="832"/>
      <c r="BB26" s="832"/>
      <c r="BC26" s="833"/>
      <c r="BD26" s="819" t="s">
        <v>29</v>
      </c>
      <c r="BE26" s="819"/>
      <c r="BF26" s="819"/>
      <c r="BG26" s="819"/>
      <c r="BH26" s="819"/>
      <c r="BI26" s="819"/>
      <c r="BJ26" s="819"/>
      <c r="BK26" s="819"/>
      <c r="BL26" s="819"/>
      <c r="BM26" s="819"/>
      <c r="BN26" s="819"/>
      <c r="BO26" s="819"/>
      <c r="BP26" s="819"/>
      <c r="BQ26" s="819"/>
      <c r="BR26" s="819"/>
      <c r="BS26" s="819"/>
      <c r="BT26" s="819"/>
      <c r="BU26" s="181">
        <f>'F1'!DJ115</f>
        <v>6719722</v>
      </c>
      <c r="BV26" s="181">
        <f>'F1'!DK115</f>
        <v>6349854</v>
      </c>
      <c r="BW26" s="182">
        <f>'F1'!DL115</f>
        <v>4761900</v>
      </c>
    </row>
    <row r="27" spans="2:147" ht="17.25" customHeight="1">
      <c r="B27" s="176"/>
      <c r="C27" s="71" t="s">
        <v>24</v>
      </c>
      <c r="D27" s="71"/>
      <c r="E27" s="71"/>
      <c r="F27" s="72"/>
      <c r="G27" s="837" t="s">
        <v>273</v>
      </c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838"/>
      <c r="AE27" s="838"/>
      <c r="AF27" s="838"/>
      <c r="AG27" s="838"/>
      <c r="AH27" s="838"/>
      <c r="AI27" s="838"/>
      <c r="AJ27" s="838"/>
      <c r="AK27" s="838"/>
      <c r="AL27" s="838"/>
      <c r="AM27" s="838"/>
      <c r="AN27" s="838"/>
      <c r="AO27" s="838"/>
      <c r="AP27" s="838"/>
      <c r="AQ27" s="838"/>
      <c r="AR27" s="838"/>
      <c r="AS27" s="838"/>
      <c r="AT27" s="838"/>
      <c r="AU27" s="838"/>
      <c r="AV27" s="838"/>
      <c r="AW27" s="838"/>
      <c r="AX27" s="838"/>
      <c r="AY27" s="838"/>
      <c r="AZ27" s="838"/>
      <c r="BA27" s="838"/>
      <c r="BB27" s="838"/>
      <c r="BC27" s="839"/>
      <c r="BD27" s="819" t="s">
        <v>141</v>
      </c>
      <c r="BE27" s="819"/>
      <c r="BF27" s="819"/>
      <c r="BG27" s="819"/>
      <c r="BH27" s="819"/>
      <c r="BI27" s="819"/>
      <c r="BJ27" s="819"/>
      <c r="BK27" s="819"/>
      <c r="BL27" s="819"/>
      <c r="BM27" s="819"/>
      <c r="BN27" s="819"/>
      <c r="BO27" s="819"/>
      <c r="BP27" s="819"/>
      <c r="BQ27" s="819"/>
      <c r="BR27" s="819"/>
      <c r="BS27" s="819"/>
      <c r="BT27" s="819"/>
      <c r="BU27" s="181">
        <f>'F1'!DJ117+'F1'!DJ138</f>
        <v>1972576</v>
      </c>
      <c r="BV27" s="181">
        <f>'F1'!DK117+'F1'!DK138</f>
        <v>1913451</v>
      </c>
      <c r="BW27" s="182">
        <f>'F1'!DL117+'F1'!DL138</f>
        <v>3382831</v>
      </c>
    </row>
    <row r="28" spans="2:147" ht="30" customHeight="1">
      <c r="B28" s="176"/>
      <c r="C28" s="71" t="s">
        <v>22</v>
      </c>
      <c r="D28" s="71"/>
      <c r="E28" s="71"/>
      <c r="F28" s="72"/>
      <c r="G28" s="834" t="s">
        <v>438</v>
      </c>
      <c r="H28" s="835"/>
      <c r="I28" s="835"/>
      <c r="J28" s="835"/>
      <c r="K28" s="835"/>
      <c r="L28" s="835"/>
      <c r="M28" s="835"/>
      <c r="N28" s="835"/>
      <c r="O28" s="835"/>
      <c r="P28" s="835"/>
      <c r="Q28" s="835"/>
      <c r="R28" s="835"/>
      <c r="S28" s="835"/>
      <c r="T28" s="835"/>
      <c r="U28" s="835"/>
      <c r="V28" s="835"/>
      <c r="W28" s="835"/>
      <c r="X28" s="835"/>
      <c r="Y28" s="835"/>
      <c r="Z28" s="835"/>
      <c r="AA28" s="835"/>
      <c r="AB28" s="835"/>
      <c r="AC28" s="835"/>
      <c r="AD28" s="835"/>
      <c r="AE28" s="835"/>
      <c r="AF28" s="835"/>
      <c r="AG28" s="835"/>
      <c r="AH28" s="835"/>
      <c r="AI28" s="835"/>
      <c r="AJ28" s="835"/>
      <c r="AK28" s="835"/>
      <c r="AL28" s="835"/>
      <c r="AM28" s="835"/>
      <c r="AN28" s="835"/>
      <c r="AO28" s="835"/>
      <c r="AP28" s="835"/>
      <c r="AQ28" s="835"/>
      <c r="AR28" s="835"/>
      <c r="AS28" s="835"/>
      <c r="AT28" s="835"/>
      <c r="AU28" s="835"/>
      <c r="AV28" s="835"/>
      <c r="AW28" s="835"/>
      <c r="AX28" s="835"/>
      <c r="AY28" s="835"/>
      <c r="AZ28" s="835"/>
      <c r="BA28" s="835"/>
      <c r="BB28" s="835"/>
      <c r="BC28" s="836"/>
      <c r="BD28" s="819" t="s">
        <v>25</v>
      </c>
      <c r="BE28" s="819"/>
      <c r="BF28" s="819"/>
      <c r="BG28" s="819"/>
      <c r="BH28" s="819"/>
      <c r="BI28" s="819"/>
      <c r="BJ28" s="819"/>
      <c r="BK28" s="819"/>
      <c r="BL28" s="819"/>
      <c r="BM28" s="819"/>
      <c r="BN28" s="819"/>
      <c r="BO28" s="819"/>
      <c r="BP28" s="819"/>
      <c r="BQ28" s="819"/>
      <c r="BR28" s="819"/>
      <c r="BS28" s="819"/>
      <c r="BT28" s="819"/>
      <c r="BU28" s="181">
        <f>'F1'!DJ119</f>
        <v>395354</v>
      </c>
      <c r="BV28" s="181">
        <f>'F1'!DK119</f>
        <v>575327</v>
      </c>
      <c r="BW28" s="182">
        <f>'F1'!DL119</f>
        <v>421149</v>
      </c>
    </row>
    <row r="29" spans="2:147" ht="14.25" customHeight="1">
      <c r="B29" s="176"/>
      <c r="C29" s="71" t="s">
        <v>20</v>
      </c>
      <c r="D29" s="71"/>
      <c r="E29" s="71"/>
      <c r="F29" s="72"/>
      <c r="G29" s="831" t="s">
        <v>439</v>
      </c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832"/>
      <c r="AC29" s="832"/>
      <c r="AD29" s="832"/>
      <c r="AE29" s="832"/>
      <c r="AF29" s="832"/>
      <c r="AG29" s="832"/>
      <c r="AH29" s="832"/>
      <c r="AI29" s="832"/>
      <c r="AJ29" s="832"/>
      <c r="AK29" s="832"/>
      <c r="AL29" s="832"/>
      <c r="AM29" s="832"/>
      <c r="AN29" s="832"/>
      <c r="AO29" s="832"/>
      <c r="AP29" s="832"/>
      <c r="AQ29" s="832"/>
      <c r="AR29" s="832"/>
      <c r="AS29" s="832"/>
      <c r="AT29" s="832"/>
      <c r="AU29" s="832"/>
      <c r="AV29" s="832"/>
      <c r="AW29" s="832"/>
      <c r="AX29" s="832"/>
      <c r="AY29" s="832"/>
      <c r="AZ29" s="832"/>
      <c r="BA29" s="832"/>
      <c r="BB29" s="832"/>
      <c r="BC29" s="833"/>
      <c r="BD29" s="819" t="s">
        <v>23</v>
      </c>
      <c r="BE29" s="819"/>
      <c r="BF29" s="819"/>
      <c r="BG29" s="819"/>
      <c r="BH29" s="819"/>
      <c r="BI29" s="819"/>
      <c r="BJ29" s="819"/>
      <c r="BK29" s="819"/>
      <c r="BL29" s="819"/>
      <c r="BM29" s="819"/>
      <c r="BN29" s="819"/>
      <c r="BO29" s="819"/>
      <c r="BP29" s="819"/>
      <c r="BQ29" s="819"/>
      <c r="BR29" s="819"/>
      <c r="BS29" s="819"/>
      <c r="BT29" s="819"/>
      <c r="BU29" s="181">
        <f>'F1'!DJ122</f>
        <v>1716638</v>
      </c>
      <c r="BV29" s="181">
        <f>'F1'!DK122</f>
        <v>1831100</v>
      </c>
      <c r="BW29" s="182">
        <f>'F1'!DL122</f>
        <v>165941</v>
      </c>
    </row>
    <row r="30" spans="2:147" ht="17.25" customHeight="1">
      <c r="B30" s="176"/>
      <c r="C30" s="71" t="s">
        <v>18</v>
      </c>
      <c r="D30" s="71"/>
      <c r="E30" s="71"/>
      <c r="F30" s="72"/>
      <c r="G30" s="834" t="s">
        <v>440</v>
      </c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835"/>
      <c r="AC30" s="835"/>
      <c r="AD30" s="835"/>
      <c r="AE30" s="835"/>
      <c r="AF30" s="835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835"/>
      <c r="AW30" s="835"/>
      <c r="AX30" s="835"/>
      <c r="AY30" s="835"/>
      <c r="AZ30" s="835"/>
      <c r="BA30" s="835"/>
      <c r="BB30" s="835"/>
      <c r="BC30" s="836"/>
      <c r="BD30" s="819" t="s">
        <v>21</v>
      </c>
      <c r="BE30" s="819"/>
      <c r="BF30" s="819"/>
      <c r="BG30" s="819"/>
      <c r="BH30" s="819"/>
      <c r="BI30" s="819"/>
      <c r="BJ30" s="819"/>
      <c r="BK30" s="819"/>
      <c r="BL30" s="819"/>
      <c r="BM30" s="819"/>
      <c r="BN30" s="819"/>
      <c r="BO30" s="819"/>
      <c r="BP30" s="819"/>
      <c r="BQ30" s="819"/>
      <c r="BR30" s="819"/>
      <c r="BS30" s="819"/>
      <c r="BT30" s="819"/>
      <c r="BU30" s="181">
        <f>'F1'!DJ126</f>
        <v>10438498</v>
      </c>
      <c r="BV30" s="181">
        <f>'F1'!DK126</f>
        <v>10121980</v>
      </c>
      <c r="BW30" s="182">
        <f>'F1'!DL126</f>
        <v>10598864</v>
      </c>
    </row>
    <row r="31" spans="2:147" ht="30" customHeight="1">
      <c r="B31" s="176"/>
      <c r="C31" s="71" t="s">
        <v>16</v>
      </c>
      <c r="D31" s="71"/>
      <c r="E31" s="71"/>
      <c r="F31" s="72"/>
      <c r="G31" s="834" t="s">
        <v>441</v>
      </c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5"/>
      <c r="Y31" s="835"/>
      <c r="Z31" s="835"/>
      <c r="AA31" s="835"/>
      <c r="AB31" s="835"/>
      <c r="AC31" s="835"/>
      <c r="AD31" s="835"/>
      <c r="AE31" s="835"/>
      <c r="AF31" s="835"/>
      <c r="AG31" s="835"/>
      <c r="AH31" s="835"/>
      <c r="AI31" s="835"/>
      <c r="AJ31" s="835"/>
      <c r="AK31" s="835"/>
      <c r="AL31" s="835"/>
      <c r="AM31" s="835"/>
      <c r="AN31" s="835"/>
      <c r="AO31" s="835"/>
      <c r="AP31" s="835"/>
      <c r="AQ31" s="835"/>
      <c r="AR31" s="835"/>
      <c r="AS31" s="835"/>
      <c r="AT31" s="835"/>
      <c r="AU31" s="835"/>
      <c r="AV31" s="835"/>
      <c r="AW31" s="835"/>
      <c r="AX31" s="835"/>
      <c r="AY31" s="835"/>
      <c r="AZ31" s="835"/>
      <c r="BA31" s="835"/>
      <c r="BB31" s="835"/>
      <c r="BC31" s="836"/>
      <c r="BD31" s="819" t="s">
        <v>17</v>
      </c>
      <c r="BE31" s="819"/>
      <c r="BF31" s="819"/>
      <c r="BG31" s="819"/>
      <c r="BH31" s="819"/>
      <c r="BI31" s="819"/>
      <c r="BJ31" s="819"/>
      <c r="BK31" s="819"/>
      <c r="BL31" s="819"/>
      <c r="BM31" s="819"/>
      <c r="BN31" s="819"/>
      <c r="BO31" s="819"/>
      <c r="BP31" s="819"/>
      <c r="BQ31" s="819"/>
      <c r="BR31" s="819"/>
      <c r="BS31" s="819"/>
      <c r="BT31" s="819"/>
      <c r="BU31" s="181">
        <f>'F1'!DJ140</f>
        <v>0</v>
      </c>
      <c r="BV31" s="181">
        <f>'F1'!DK140</f>
        <v>0</v>
      </c>
      <c r="BW31" s="182">
        <f>'F1'!DL140</f>
        <v>0</v>
      </c>
    </row>
    <row r="32" spans="2:147" ht="60" customHeight="1">
      <c r="B32" s="176"/>
      <c r="C32" s="71" t="s">
        <v>154</v>
      </c>
      <c r="D32" s="71"/>
      <c r="E32" s="71"/>
      <c r="F32" s="72"/>
      <c r="G32" s="831" t="s">
        <v>442</v>
      </c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  <c r="AA32" s="832"/>
      <c r="AB32" s="832"/>
      <c r="AC32" s="832"/>
      <c r="AD32" s="832"/>
      <c r="AE32" s="832"/>
      <c r="AF32" s="832"/>
      <c r="AG32" s="832"/>
      <c r="AH32" s="832"/>
      <c r="AI32" s="832"/>
      <c r="AJ32" s="832"/>
      <c r="AK32" s="832"/>
      <c r="AL32" s="832"/>
      <c r="AM32" s="832"/>
      <c r="AN32" s="832"/>
      <c r="AO32" s="832"/>
      <c r="AP32" s="832"/>
      <c r="AQ32" s="832"/>
      <c r="AR32" s="832"/>
      <c r="AS32" s="832"/>
      <c r="AT32" s="832"/>
      <c r="AU32" s="832"/>
      <c r="AV32" s="832"/>
      <c r="AW32" s="832"/>
      <c r="AX32" s="832"/>
      <c r="AY32" s="832"/>
      <c r="AZ32" s="832"/>
      <c r="BA32" s="832"/>
      <c r="BB32" s="832"/>
      <c r="BC32" s="833"/>
      <c r="BD32" s="819"/>
      <c r="BE32" s="819"/>
      <c r="BF32" s="819"/>
      <c r="BG32" s="819"/>
      <c r="BH32" s="819"/>
      <c r="BI32" s="819"/>
      <c r="BJ32" s="819"/>
      <c r="BK32" s="819"/>
      <c r="BL32" s="819"/>
      <c r="BM32" s="819"/>
      <c r="BN32" s="819"/>
      <c r="BO32" s="819"/>
      <c r="BP32" s="819"/>
      <c r="BQ32" s="819"/>
      <c r="BR32" s="819"/>
      <c r="BS32" s="819"/>
      <c r="BT32" s="819"/>
      <c r="BU32" s="181">
        <f>SUM(BU25:BU31)</f>
        <v>53362788</v>
      </c>
      <c r="BV32" s="181">
        <f>SUM(BV25:BV31)</f>
        <v>52011712</v>
      </c>
      <c r="BW32" s="182">
        <f>SUM(BW25:BW31)</f>
        <v>45566785</v>
      </c>
    </row>
    <row r="33" spans="1:111" s="185" customFormat="1" ht="62.25" customHeight="1" thickBot="1">
      <c r="A33" s="183"/>
      <c r="B33" s="16"/>
      <c r="C33" s="68" t="s">
        <v>155</v>
      </c>
      <c r="D33" s="68"/>
      <c r="E33" s="68"/>
      <c r="F33" s="184"/>
      <c r="G33" s="824" t="s">
        <v>443</v>
      </c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  <c r="S33" s="825"/>
      <c r="T33" s="825"/>
      <c r="U33" s="825"/>
      <c r="V33" s="825"/>
      <c r="W33" s="825"/>
      <c r="X33" s="825"/>
      <c r="Y33" s="825"/>
      <c r="Z33" s="825"/>
      <c r="AA33" s="825"/>
      <c r="AB33" s="825"/>
      <c r="AC33" s="825"/>
      <c r="AD33" s="825"/>
      <c r="AE33" s="825"/>
      <c r="AF33" s="825"/>
      <c r="AG33" s="825"/>
      <c r="AH33" s="825"/>
      <c r="AI33" s="825"/>
      <c r="AJ33" s="825"/>
      <c r="AK33" s="825"/>
      <c r="AL33" s="825"/>
      <c r="AM33" s="825"/>
      <c r="AN33" s="825"/>
      <c r="AO33" s="825"/>
      <c r="AP33" s="825"/>
      <c r="AQ33" s="825"/>
      <c r="AR33" s="825"/>
      <c r="AS33" s="825"/>
      <c r="AT33" s="825"/>
      <c r="AU33" s="825"/>
      <c r="AV33" s="825"/>
      <c r="AW33" s="825"/>
      <c r="AX33" s="825"/>
      <c r="AY33" s="825"/>
      <c r="AZ33" s="825"/>
      <c r="BA33" s="825"/>
      <c r="BB33" s="825"/>
      <c r="BC33" s="826"/>
      <c r="BD33" s="821"/>
      <c r="BE33" s="821"/>
      <c r="BF33" s="821"/>
      <c r="BG33" s="821"/>
      <c r="BH33" s="821"/>
      <c r="BI33" s="821"/>
      <c r="BJ33" s="821"/>
      <c r="BK33" s="821"/>
      <c r="BL33" s="821"/>
      <c r="BM33" s="821"/>
      <c r="BN33" s="821"/>
      <c r="BO33" s="821"/>
      <c r="BP33" s="821"/>
      <c r="BQ33" s="821"/>
      <c r="BR33" s="821"/>
      <c r="BS33" s="821"/>
      <c r="BT33" s="821"/>
      <c r="BU33" s="298">
        <f>BU23-BU32</f>
        <v>55056872</v>
      </c>
      <c r="BV33" s="298">
        <f>BV23-BV32</f>
        <v>52976376</v>
      </c>
      <c r="BW33" s="299">
        <f>BW23-BW32</f>
        <v>53546592</v>
      </c>
    </row>
    <row r="34" spans="1:111" ht="15.75" customHeight="1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</row>
    <row r="35" spans="1:111" s="188" customFormat="1" ht="12.75" customHeight="1">
      <c r="A35" s="186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</row>
    <row r="36" spans="1:111" s="192" customFormat="1" ht="12.75" customHeight="1">
      <c r="A36" s="189"/>
      <c r="B36" s="188"/>
      <c r="C36" s="190"/>
      <c r="D36" s="187" t="s">
        <v>290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8"/>
      <c r="R36" s="188"/>
      <c r="S36" s="188"/>
      <c r="T36" s="188"/>
      <c r="U36" s="188"/>
      <c r="V36" s="5"/>
      <c r="W36" s="5"/>
      <c r="X36" s="5"/>
      <c r="Y36" s="5"/>
      <c r="Z36" s="5"/>
      <c r="AA36" s="5"/>
      <c r="AB36" s="5"/>
      <c r="AC36" s="5"/>
      <c r="AD36" s="188"/>
      <c r="AE36" s="188"/>
      <c r="AF36" s="188"/>
      <c r="AG36" s="5"/>
      <c r="AH36" s="5" t="s">
        <v>291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7"/>
      <c r="AY36" s="58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87" t="s">
        <v>293</v>
      </c>
      <c r="BM36" s="187"/>
      <c r="BN36" s="187"/>
      <c r="BO36" s="187"/>
      <c r="BP36" s="187"/>
      <c r="BQ36" s="187"/>
      <c r="BR36" s="187"/>
      <c r="BS36" s="187"/>
      <c r="BT36" s="187"/>
      <c r="BU36" s="187"/>
      <c r="BV36" s="188"/>
      <c r="BW36" s="5" t="s">
        <v>295</v>
      </c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</row>
    <row r="37" spans="1:111" s="196" customFormat="1" ht="12">
      <c r="A37" s="193"/>
      <c r="B37" s="192"/>
      <c r="C37" s="190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820" t="s">
        <v>294</v>
      </c>
      <c r="W37" s="820"/>
      <c r="X37" s="820"/>
      <c r="Y37" s="820"/>
      <c r="Z37" s="820"/>
      <c r="AA37" s="820"/>
      <c r="AB37" s="820"/>
      <c r="AC37" s="820"/>
      <c r="AD37" s="192"/>
      <c r="AE37" s="192"/>
      <c r="AF37" s="192"/>
      <c r="AG37" s="820" t="s">
        <v>296</v>
      </c>
      <c r="AH37" s="820"/>
      <c r="AI37" s="820"/>
      <c r="AJ37" s="820"/>
      <c r="AK37" s="820"/>
      <c r="AL37" s="820"/>
      <c r="AM37" s="820"/>
      <c r="AN37" s="820"/>
      <c r="AO37" s="820"/>
      <c r="AP37" s="820"/>
      <c r="AQ37" s="820"/>
      <c r="AR37" s="820"/>
      <c r="AS37" s="820"/>
      <c r="AT37" s="820"/>
      <c r="AU37" s="820"/>
      <c r="AV37" s="820"/>
      <c r="AW37" s="820"/>
      <c r="AX37" s="820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5"/>
    </row>
    <row r="38" spans="1:111" s="187" customFormat="1" ht="12.75" customHeight="1">
      <c r="A38" s="197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0"/>
      <c r="BY38" s="190"/>
      <c r="BZ38" s="190"/>
      <c r="CA38" s="190"/>
      <c r="CB38" s="190"/>
      <c r="CC38" s="190"/>
      <c r="CD38" s="190"/>
      <c r="CE38" s="190"/>
    </row>
    <row r="39" spans="1:111" s="190" customFormat="1" ht="12" customHeight="1">
      <c r="A39" s="198"/>
      <c r="B39" s="199"/>
      <c r="D39" s="199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</row>
    <row r="40" spans="1:111">
      <c r="B40" s="188"/>
      <c r="C40" s="190"/>
      <c r="D40" s="199" t="s">
        <v>1</v>
      </c>
      <c r="E40" s="829"/>
      <c r="F40" s="829"/>
      <c r="G40" s="188" t="s">
        <v>2</v>
      </c>
      <c r="H40" s="187"/>
      <c r="I40" s="187"/>
      <c r="J40" s="187"/>
      <c r="K40" s="829"/>
      <c r="L40" s="829"/>
      <c r="M40" s="829"/>
      <c r="N40" s="829"/>
      <c r="O40" s="829"/>
      <c r="P40" s="829"/>
      <c r="Q40" s="829"/>
      <c r="R40" s="829"/>
      <c r="S40" s="829"/>
      <c r="T40" s="829"/>
      <c r="U40" s="829"/>
      <c r="V40" s="187"/>
      <c r="W40" s="187"/>
      <c r="X40" s="830" t="s">
        <v>3</v>
      </c>
      <c r="Y40" s="830"/>
      <c r="Z40" s="830"/>
      <c r="AA40" s="830"/>
      <c r="AB40" s="828"/>
      <c r="AC40" s="828"/>
      <c r="AD40" s="828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</row>
    <row r="42" spans="1:111" ht="17.25" customHeight="1"/>
    <row r="43" spans="1:111" ht="14.25">
      <c r="G43" s="200" t="s">
        <v>15</v>
      </c>
      <c r="H43" s="201"/>
      <c r="I43" s="99" t="s">
        <v>444</v>
      </c>
    </row>
    <row r="44" spans="1:111" ht="14.25">
      <c r="G44" s="202" t="s">
        <v>14</v>
      </c>
      <c r="H44" s="202"/>
      <c r="I44" s="99" t="s">
        <v>445</v>
      </c>
    </row>
    <row r="45" spans="1:111" ht="14.25">
      <c r="G45" s="202" t="s">
        <v>13</v>
      </c>
      <c r="H45" s="202"/>
      <c r="I45" s="99" t="s">
        <v>446</v>
      </c>
    </row>
    <row r="46" spans="1:111" ht="26.25" customHeight="1">
      <c r="G46" s="202" t="s">
        <v>12</v>
      </c>
      <c r="H46" s="202"/>
      <c r="I46" s="99" t="s">
        <v>447</v>
      </c>
    </row>
    <row r="47" spans="1:111" ht="29.25" customHeight="1">
      <c r="E47" s="203"/>
      <c r="F47" s="203"/>
      <c r="G47" s="202" t="s">
        <v>11</v>
      </c>
      <c r="H47" s="202"/>
      <c r="I47" s="827" t="s">
        <v>448</v>
      </c>
      <c r="J47" s="827"/>
      <c r="K47" s="827"/>
      <c r="L47" s="827"/>
      <c r="M47" s="827"/>
      <c r="N47" s="827"/>
      <c r="O47" s="827"/>
      <c r="P47" s="827"/>
      <c r="Q47" s="827"/>
      <c r="R47" s="827"/>
      <c r="S47" s="827"/>
      <c r="T47" s="827"/>
      <c r="U47" s="827"/>
      <c r="V47" s="827"/>
      <c r="W47" s="827"/>
      <c r="X47" s="827"/>
      <c r="Y47" s="827"/>
      <c r="Z47" s="827"/>
      <c r="AA47" s="827"/>
      <c r="AB47" s="827"/>
      <c r="AC47" s="827"/>
      <c r="AD47" s="827"/>
      <c r="AE47" s="827"/>
      <c r="AF47" s="827"/>
      <c r="AG47" s="827"/>
      <c r="AH47" s="827"/>
      <c r="AI47" s="827"/>
      <c r="AJ47" s="827"/>
      <c r="AK47" s="827"/>
      <c r="AL47" s="827"/>
      <c r="AM47" s="827"/>
      <c r="AN47" s="827"/>
      <c r="AO47" s="827"/>
      <c r="AP47" s="827"/>
      <c r="AQ47" s="827"/>
      <c r="AR47" s="827"/>
      <c r="AS47" s="827"/>
      <c r="AT47" s="827"/>
      <c r="AU47" s="827"/>
      <c r="AV47" s="827"/>
      <c r="AW47" s="827"/>
      <c r="AX47" s="827"/>
      <c r="AY47" s="827"/>
      <c r="AZ47" s="827"/>
      <c r="BA47" s="827"/>
      <c r="BB47" s="827"/>
      <c r="BC47" s="827"/>
      <c r="BD47" s="827"/>
      <c r="BE47" s="827"/>
      <c r="BF47" s="827"/>
      <c r="BG47" s="827"/>
      <c r="BH47" s="827"/>
      <c r="BI47" s="827"/>
      <c r="BJ47" s="827"/>
      <c r="BK47" s="827"/>
      <c r="BL47" s="827"/>
      <c r="BM47" s="827"/>
      <c r="BN47" s="827"/>
      <c r="BO47" s="827"/>
      <c r="BP47" s="827"/>
      <c r="BQ47" s="827"/>
      <c r="BR47" s="827"/>
      <c r="BS47" s="827"/>
      <c r="BT47" s="827"/>
      <c r="BU47" s="827"/>
      <c r="BV47" s="827"/>
      <c r="BW47" s="827"/>
    </row>
    <row r="48" spans="1:111" ht="14.25" customHeight="1">
      <c r="E48" s="203"/>
      <c r="F48" s="203"/>
      <c r="G48" s="822" t="s">
        <v>10</v>
      </c>
      <c r="H48" s="822"/>
      <c r="I48" s="823" t="s">
        <v>449</v>
      </c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3"/>
      <c r="V48" s="823"/>
      <c r="W48" s="823"/>
      <c r="X48" s="823"/>
      <c r="Y48" s="823"/>
      <c r="Z48" s="823"/>
      <c r="AA48" s="823"/>
      <c r="AB48" s="823"/>
      <c r="AC48" s="823"/>
      <c r="AD48" s="823"/>
      <c r="AE48" s="823"/>
      <c r="AF48" s="823"/>
      <c r="AG48" s="823"/>
      <c r="AH48" s="823"/>
      <c r="AI48" s="823"/>
      <c r="AJ48" s="823"/>
      <c r="AK48" s="823"/>
      <c r="AL48" s="823"/>
      <c r="AM48" s="823"/>
      <c r="AN48" s="823"/>
      <c r="AO48" s="823"/>
      <c r="AP48" s="823"/>
      <c r="AQ48" s="823"/>
      <c r="AR48" s="823"/>
      <c r="AS48" s="823"/>
      <c r="AT48" s="823"/>
      <c r="AU48" s="823"/>
      <c r="AV48" s="823"/>
      <c r="AW48" s="823"/>
      <c r="AX48" s="823"/>
      <c r="AY48" s="823"/>
      <c r="AZ48" s="823"/>
      <c r="BA48" s="823"/>
      <c r="BB48" s="823"/>
      <c r="BC48" s="823"/>
      <c r="BD48" s="823"/>
      <c r="BE48" s="823"/>
      <c r="BF48" s="823"/>
      <c r="BG48" s="823"/>
      <c r="BH48" s="823"/>
      <c r="BI48" s="823"/>
      <c r="BJ48" s="823"/>
      <c r="BK48" s="823"/>
      <c r="BL48" s="823"/>
      <c r="BM48" s="823"/>
      <c r="BN48" s="823"/>
      <c r="BO48" s="823"/>
      <c r="BP48" s="823"/>
      <c r="BQ48" s="823"/>
      <c r="BR48" s="823"/>
      <c r="BS48" s="823"/>
      <c r="BT48" s="823"/>
      <c r="BU48" s="823"/>
      <c r="BV48" s="823"/>
      <c r="BW48" s="823"/>
    </row>
    <row r="49" spans="5:75" ht="14.25" customHeight="1">
      <c r="E49" s="203"/>
      <c r="F49" s="203"/>
      <c r="G49" s="822" t="s">
        <v>9</v>
      </c>
      <c r="H49" s="822"/>
      <c r="I49" s="823" t="s">
        <v>450</v>
      </c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3"/>
      <c r="X49" s="823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23"/>
      <c r="AJ49" s="823"/>
      <c r="AK49" s="823"/>
      <c r="AL49" s="823"/>
      <c r="AM49" s="823"/>
      <c r="AN49" s="823"/>
      <c r="AO49" s="823"/>
      <c r="AP49" s="823"/>
      <c r="AQ49" s="823"/>
      <c r="AR49" s="823"/>
      <c r="AS49" s="823"/>
      <c r="AT49" s="823"/>
      <c r="AU49" s="823"/>
      <c r="AV49" s="823"/>
      <c r="AW49" s="823"/>
      <c r="AX49" s="823"/>
      <c r="AY49" s="823"/>
      <c r="AZ49" s="823"/>
      <c r="BA49" s="823"/>
      <c r="BB49" s="823"/>
      <c r="BC49" s="823"/>
      <c r="BD49" s="823"/>
      <c r="BE49" s="823"/>
      <c r="BF49" s="823"/>
      <c r="BG49" s="823"/>
      <c r="BH49" s="823"/>
      <c r="BI49" s="823"/>
      <c r="BJ49" s="823"/>
      <c r="BK49" s="823"/>
      <c r="BL49" s="823"/>
      <c r="BM49" s="823"/>
      <c r="BN49" s="823"/>
      <c r="BO49" s="823"/>
      <c r="BP49" s="823"/>
      <c r="BQ49" s="823"/>
      <c r="BR49" s="823"/>
      <c r="BS49" s="823"/>
      <c r="BT49" s="823"/>
      <c r="BU49" s="823"/>
      <c r="BV49" s="823"/>
      <c r="BW49" s="823"/>
    </row>
    <row r="50" spans="5:75" ht="14.25">
      <c r="E50" s="203"/>
      <c r="F50" s="203"/>
      <c r="G50" s="822" t="s">
        <v>8</v>
      </c>
      <c r="H50" s="822"/>
      <c r="I50" s="823" t="s">
        <v>451</v>
      </c>
      <c r="J50" s="823"/>
      <c r="K50" s="823"/>
      <c r="L50" s="823"/>
      <c r="M50" s="823"/>
      <c r="N50" s="823"/>
      <c r="O50" s="823"/>
      <c r="P50" s="823"/>
      <c r="Q50" s="823"/>
      <c r="R50" s="823"/>
      <c r="S50" s="823"/>
      <c r="T50" s="823"/>
      <c r="U50" s="823"/>
      <c r="V50" s="823"/>
      <c r="W50" s="823"/>
      <c r="X50" s="823"/>
      <c r="Y50" s="823"/>
      <c r="Z50" s="823"/>
      <c r="AA50" s="823"/>
      <c r="AB50" s="823"/>
      <c r="AC50" s="823"/>
      <c r="AD50" s="823"/>
      <c r="AE50" s="823"/>
      <c r="AF50" s="823"/>
      <c r="AG50" s="823"/>
      <c r="AH50" s="823"/>
      <c r="AI50" s="823"/>
      <c r="AJ50" s="823"/>
      <c r="AK50" s="823"/>
      <c r="AL50" s="823"/>
      <c r="AM50" s="823"/>
      <c r="AN50" s="823"/>
      <c r="AO50" s="823"/>
      <c r="AP50" s="823"/>
      <c r="AQ50" s="823"/>
      <c r="AR50" s="823"/>
      <c r="AS50" s="823"/>
      <c r="AT50" s="823"/>
      <c r="AU50" s="823"/>
      <c r="AV50" s="823"/>
      <c r="AW50" s="823"/>
      <c r="AX50" s="823"/>
      <c r="AY50" s="823"/>
      <c r="AZ50" s="823"/>
      <c r="BA50" s="823"/>
      <c r="BB50" s="823"/>
      <c r="BC50" s="823"/>
      <c r="BD50" s="823"/>
      <c r="BE50" s="823"/>
      <c r="BF50" s="823"/>
      <c r="BG50" s="823"/>
      <c r="BH50" s="823"/>
      <c r="BI50" s="823"/>
      <c r="BJ50" s="823"/>
      <c r="BK50" s="823"/>
      <c r="BL50" s="823"/>
      <c r="BM50" s="823"/>
      <c r="BN50" s="823"/>
      <c r="BO50" s="823"/>
      <c r="BP50" s="823"/>
      <c r="BQ50" s="823"/>
      <c r="BR50" s="823"/>
      <c r="BS50" s="823"/>
      <c r="BT50" s="823"/>
      <c r="BU50" s="823"/>
      <c r="BV50" s="823"/>
      <c r="BW50" s="823"/>
    </row>
  </sheetData>
  <sheetProtection formatCells="0" formatColumns="0" autoFilter="0"/>
  <mergeCells count="68"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  <mergeCell ref="G15:BC15"/>
    <mergeCell ref="BD15:BT15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G16:BC16"/>
    <mergeCell ref="BD16:BT16"/>
    <mergeCell ref="G17:BC17"/>
    <mergeCell ref="BD17:BT17"/>
    <mergeCell ref="G19:BC19"/>
    <mergeCell ref="BD19:BT19"/>
    <mergeCell ref="G18:BC18"/>
    <mergeCell ref="BD18:BT18"/>
    <mergeCell ref="BD21:BT21"/>
    <mergeCell ref="G20:BC20"/>
    <mergeCell ref="BD20:BT20"/>
    <mergeCell ref="G23:BC23"/>
    <mergeCell ref="BD23:BT23"/>
    <mergeCell ref="G22:BC22"/>
    <mergeCell ref="BD22:BT22"/>
    <mergeCell ref="G25:BC25"/>
    <mergeCell ref="BD25:BT25"/>
    <mergeCell ref="BD24:BT24"/>
    <mergeCell ref="G27:BC27"/>
    <mergeCell ref="BD27:BT27"/>
    <mergeCell ref="G26:BC26"/>
    <mergeCell ref="BD26:BT26"/>
    <mergeCell ref="BD29:BT29"/>
    <mergeCell ref="G28:BC28"/>
    <mergeCell ref="BD28:BT28"/>
    <mergeCell ref="G30:BC30"/>
    <mergeCell ref="BD30:BT30"/>
    <mergeCell ref="E40:F40"/>
    <mergeCell ref="K40:U40"/>
    <mergeCell ref="X40:AA40"/>
    <mergeCell ref="V37:AC37"/>
    <mergeCell ref="G29:BC29"/>
    <mergeCell ref="G31:BC31"/>
    <mergeCell ref="G32:BC32"/>
    <mergeCell ref="BD32:BT32"/>
    <mergeCell ref="BD31:BT31"/>
    <mergeCell ref="AG37:AX37"/>
    <mergeCell ref="BD33:BT33"/>
    <mergeCell ref="G50:H50"/>
    <mergeCell ref="I50:BW50"/>
    <mergeCell ref="G33:BC33"/>
    <mergeCell ref="I47:BW47"/>
    <mergeCell ref="G48:H48"/>
    <mergeCell ref="I48:BW48"/>
    <mergeCell ref="G49:H49"/>
    <mergeCell ref="I49:BW49"/>
    <mergeCell ref="AB40:AD40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A1:AF98"/>
  <sheetViews>
    <sheetView topLeftCell="B1" zoomScaleNormal="100" zoomScaleSheetLayoutView="100" workbookViewId="0">
      <selection activeCell="AC42" sqref="AC42"/>
    </sheetView>
  </sheetViews>
  <sheetFormatPr defaultColWidth="9.140625" defaultRowHeight="12.75"/>
  <cols>
    <col min="1" max="1" width="8.42578125" style="210" hidden="1" customWidth="1"/>
    <col min="2" max="22" width="2.5703125" style="210" customWidth="1"/>
    <col min="23" max="23" width="3.7109375" style="210" customWidth="1"/>
    <col min="24" max="27" width="1.7109375" style="210" customWidth="1"/>
    <col min="28" max="28" width="20.5703125" style="210" customWidth="1"/>
    <col min="29" max="29" width="19.5703125" style="210" customWidth="1"/>
    <col min="30" max="30" width="12.28515625" style="210" customWidth="1"/>
    <col min="31" max="31" width="16.42578125" style="210" customWidth="1"/>
    <col min="32" max="16384" width="9.140625" style="210"/>
  </cols>
  <sheetData>
    <row r="1" spans="1:31"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1" ht="15">
      <c r="B2" s="880" t="s">
        <v>452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</row>
    <row r="3" spans="1:31" ht="13.5" thickBot="1"/>
    <row r="4" spans="1:31" ht="12.75" customHeight="1">
      <c r="B4" s="722" t="s">
        <v>352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881" t="s">
        <v>534</v>
      </c>
      <c r="AC4" s="883" t="s">
        <v>535</v>
      </c>
    </row>
    <row r="5" spans="1:31">
      <c r="B5" s="674" t="s">
        <v>353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 t="s">
        <v>197</v>
      </c>
      <c r="Y5" s="675"/>
      <c r="Z5" s="675"/>
      <c r="AA5" s="675"/>
      <c r="AB5" s="882"/>
      <c r="AC5" s="884"/>
    </row>
    <row r="6" spans="1:31" s="300" customFormat="1" ht="12" thickBot="1">
      <c r="B6" s="872">
        <v>1</v>
      </c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>
        <v>2</v>
      </c>
      <c r="Y6" s="873"/>
      <c r="Z6" s="873"/>
      <c r="AA6" s="873"/>
      <c r="AB6" s="301"/>
      <c r="AC6" s="302"/>
    </row>
    <row r="7" spans="1:31" ht="13.5" thickBot="1">
      <c r="B7" s="855" t="s">
        <v>453</v>
      </c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7"/>
      <c r="X7" s="858">
        <v>8000</v>
      </c>
      <c r="Y7" s="859"/>
      <c r="Z7" s="859"/>
      <c r="AA7" s="859"/>
      <c r="AB7" s="303">
        <f>SUM(AB9:AB41)</f>
        <v>2563867</v>
      </c>
      <c r="AC7" s="304">
        <f>SUM(AC9:AC41)</f>
        <v>3620655</v>
      </c>
      <c r="AD7" s="360">
        <f>AB7-'F2'!BT47</f>
        <v>0</v>
      </c>
      <c r="AE7" s="360">
        <f>AC7-'F2'!BU47</f>
        <v>0</v>
      </c>
    </row>
    <row r="8" spans="1:31">
      <c r="A8" s="210" t="s">
        <v>138</v>
      </c>
      <c r="B8" s="874" t="s">
        <v>367</v>
      </c>
      <c r="C8" s="875"/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  <c r="V8" s="875"/>
      <c r="W8" s="876"/>
      <c r="X8" s="877"/>
      <c r="Y8" s="878"/>
      <c r="Z8" s="878"/>
      <c r="AA8" s="879"/>
      <c r="AB8" s="305"/>
      <c r="AC8" s="306"/>
    </row>
    <row r="9" spans="1:31">
      <c r="B9" s="860" t="s">
        <v>454</v>
      </c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  <c r="T9" s="861"/>
      <c r="U9" s="861"/>
      <c r="V9" s="861"/>
      <c r="W9" s="862"/>
      <c r="X9" s="760">
        <v>8001</v>
      </c>
      <c r="Y9" s="865"/>
      <c r="Z9" s="865"/>
      <c r="AA9" s="866"/>
      <c r="AB9" s="307">
        <v>3967</v>
      </c>
      <c r="AC9" s="227">
        <v>15768</v>
      </c>
    </row>
    <row r="10" spans="1:31">
      <c r="B10" s="860" t="s">
        <v>455</v>
      </c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62"/>
      <c r="X10" s="760">
        <v>8002</v>
      </c>
      <c r="Y10" s="863"/>
      <c r="Z10" s="863"/>
      <c r="AA10" s="864"/>
      <c r="AB10" s="307"/>
      <c r="AC10" s="227"/>
    </row>
    <row r="11" spans="1:31">
      <c r="B11" s="860" t="s">
        <v>456</v>
      </c>
      <c r="C11" s="861"/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1"/>
      <c r="V11" s="861"/>
      <c r="W11" s="862"/>
      <c r="X11" s="760">
        <v>8003</v>
      </c>
      <c r="Y11" s="863"/>
      <c r="Z11" s="863"/>
      <c r="AA11" s="864"/>
      <c r="AB11" s="307">
        <v>17812</v>
      </c>
      <c r="AC11" s="227">
        <v>23145</v>
      </c>
    </row>
    <row r="12" spans="1:31" ht="12.75" customHeight="1">
      <c r="B12" s="867" t="s">
        <v>457</v>
      </c>
      <c r="C12" s="868"/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68"/>
      <c r="W12" s="869"/>
      <c r="X12" s="760">
        <v>8004</v>
      </c>
      <c r="Y12" s="863"/>
      <c r="Z12" s="863"/>
      <c r="AA12" s="864"/>
      <c r="AB12" s="307"/>
      <c r="AC12" s="227"/>
    </row>
    <row r="13" spans="1:31">
      <c r="B13" s="860" t="s">
        <v>458</v>
      </c>
      <c r="C13" s="861"/>
      <c r="D13" s="861"/>
      <c r="E13" s="861"/>
      <c r="F13" s="861"/>
      <c r="G13" s="861"/>
      <c r="H13" s="861"/>
      <c r="I13" s="861"/>
      <c r="J13" s="861"/>
      <c r="K13" s="861"/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62"/>
      <c r="X13" s="760">
        <v>8005</v>
      </c>
      <c r="Y13" s="863"/>
      <c r="Z13" s="863"/>
      <c r="AA13" s="864"/>
      <c r="AB13" s="307"/>
      <c r="AC13" s="227"/>
    </row>
    <row r="14" spans="1:31">
      <c r="B14" s="860" t="s">
        <v>459</v>
      </c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2"/>
      <c r="X14" s="760">
        <v>8006</v>
      </c>
      <c r="Y14" s="863"/>
      <c r="Z14" s="863"/>
      <c r="AA14" s="864"/>
      <c r="AB14" s="307">
        <v>79</v>
      </c>
      <c r="AC14" s="227"/>
    </row>
    <row r="15" spans="1:31">
      <c r="B15" s="860" t="s">
        <v>460</v>
      </c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2"/>
      <c r="X15" s="760">
        <v>8007</v>
      </c>
      <c r="Y15" s="863"/>
      <c r="Z15" s="863"/>
      <c r="AA15" s="864"/>
      <c r="AB15" s="307">
        <v>5609</v>
      </c>
      <c r="AC15" s="227"/>
    </row>
    <row r="16" spans="1:31">
      <c r="B16" s="860" t="s">
        <v>461</v>
      </c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1"/>
      <c r="W16" s="862"/>
      <c r="X16" s="760">
        <v>8008</v>
      </c>
      <c r="Y16" s="863"/>
      <c r="Z16" s="863"/>
      <c r="AA16" s="864"/>
      <c r="AB16" s="307"/>
      <c r="AC16" s="227"/>
    </row>
    <row r="17" spans="2:29">
      <c r="B17" s="860" t="s">
        <v>462</v>
      </c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2"/>
      <c r="X17" s="760">
        <v>8009</v>
      </c>
      <c r="Y17" s="863"/>
      <c r="Z17" s="863"/>
      <c r="AA17" s="864"/>
      <c r="AB17" s="307">
        <v>120143</v>
      </c>
      <c r="AC17" s="227"/>
    </row>
    <row r="18" spans="2:29">
      <c r="B18" s="860" t="s">
        <v>463</v>
      </c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2"/>
      <c r="X18" s="760">
        <v>8010</v>
      </c>
      <c r="Y18" s="863"/>
      <c r="Z18" s="863"/>
      <c r="AA18" s="864"/>
      <c r="AB18" s="307">
        <v>6732</v>
      </c>
      <c r="AC18" s="227">
        <v>66901</v>
      </c>
    </row>
    <row r="19" spans="2:29">
      <c r="B19" s="860" t="s">
        <v>464</v>
      </c>
      <c r="C19" s="861"/>
      <c r="D19" s="861"/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1"/>
      <c r="T19" s="861"/>
      <c r="U19" s="861"/>
      <c r="V19" s="861"/>
      <c r="W19" s="862"/>
      <c r="X19" s="760">
        <v>8011</v>
      </c>
      <c r="Y19" s="863"/>
      <c r="Z19" s="863"/>
      <c r="AA19" s="864"/>
      <c r="AB19" s="307">
        <v>988</v>
      </c>
      <c r="AC19" s="227">
        <v>134297</v>
      </c>
    </row>
    <row r="20" spans="2:29">
      <c r="B20" s="860" t="s">
        <v>465</v>
      </c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2"/>
      <c r="X20" s="760">
        <v>8012</v>
      </c>
      <c r="Y20" s="863"/>
      <c r="Z20" s="863"/>
      <c r="AA20" s="864"/>
      <c r="AB20" s="307">
        <v>2828</v>
      </c>
      <c r="AC20" s="227">
        <v>118937</v>
      </c>
    </row>
    <row r="21" spans="2:29" ht="28.5" customHeight="1">
      <c r="B21" s="867" t="s">
        <v>466</v>
      </c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9"/>
      <c r="X21" s="730">
        <v>8013</v>
      </c>
      <c r="Y21" s="870"/>
      <c r="Z21" s="870"/>
      <c r="AA21" s="871"/>
      <c r="AB21" s="308">
        <v>112116</v>
      </c>
      <c r="AC21" s="45">
        <v>160306</v>
      </c>
    </row>
    <row r="22" spans="2:29" ht="25.5" customHeight="1">
      <c r="B22" s="867" t="s">
        <v>467</v>
      </c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9"/>
      <c r="X22" s="760">
        <v>8014</v>
      </c>
      <c r="Y22" s="863"/>
      <c r="Z22" s="863"/>
      <c r="AA22" s="864"/>
      <c r="AB22" s="307">
        <v>15912</v>
      </c>
      <c r="AC22" s="227">
        <v>7169</v>
      </c>
    </row>
    <row r="23" spans="2:29">
      <c r="B23" s="860" t="s">
        <v>468</v>
      </c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2"/>
      <c r="X23" s="760">
        <v>8015</v>
      </c>
      <c r="Y23" s="863"/>
      <c r="Z23" s="863"/>
      <c r="AA23" s="864"/>
      <c r="AB23" s="307"/>
      <c r="AC23" s="227">
        <v>1</v>
      </c>
    </row>
    <row r="24" spans="2:29">
      <c r="B24" s="860" t="s">
        <v>469</v>
      </c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862"/>
      <c r="X24" s="760">
        <v>8016</v>
      </c>
      <c r="Y24" s="863"/>
      <c r="Z24" s="863"/>
      <c r="AA24" s="864"/>
      <c r="AB24" s="307">
        <v>99402</v>
      </c>
      <c r="AC24" s="227">
        <v>2</v>
      </c>
    </row>
    <row r="25" spans="2:29">
      <c r="B25" s="860" t="s">
        <v>470</v>
      </c>
      <c r="C25" s="861"/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N25" s="861"/>
      <c r="O25" s="861"/>
      <c r="P25" s="861"/>
      <c r="Q25" s="861"/>
      <c r="R25" s="861"/>
      <c r="S25" s="861"/>
      <c r="T25" s="861"/>
      <c r="U25" s="861"/>
      <c r="V25" s="861"/>
      <c r="W25" s="862"/>
      <c r="X25" s="760">
        <v>8017</v>
      </c>
      <c r="Y25" s="863"/>
      <c r="Z25" s="863"/>
      <c r="AA25" s="864"/>
      <c r="AB25" s="307"/>
      <c r="AC25" s="227">
        <v>124</v>
      </c>
    </row>
    <row r="26" spans="2:29" ht="26.25" customHeight="1">
      <c r="B26" s="867" t="s">
        <v>471</v>
      </c>
      <c r="C26" s="868"/>
      <c r="D26" s="868"/>
      <c r="E26" s="868"/>
      <c r="F26" s="868"/>
      <c r="G26" s="868"/>
      <c r="H26" s="868"/>
      <c r="I26" s="868"/>
      <c r="J26" s="868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868"/>
      <c r="W26" s="869"/>
      <c r="X26" s="730">
        <v>8018</v>
      </c>
      <c r="Y26" s="870"/>
      <c r="Z26" s="870"/>
      <c r="AA26" s="871"/>
      <c r="AB26" s="308">
        <v>2954</v>
      </c>
      <c r="AC26" s="45">
        <v>18592</v>
      </c>
    </row>
    <row r="27" spans="2:29" ht="37.5" customHeight="1">
      <c r="B27" s="867" t="s">
        <v>472</v>
      </c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68"/>
      <c r="W27" s="869"/>
      <c r="X27" s="730">
        <v>8019</v>
      </c>
      <c r="Y27" s="870"/>
      <c r="Z27" s="870"/>
      <c r="AA27" s="871"/>
      <c r="AB27" s="308">
        <v>61342</v>
      </c>
      <c r="AC27" s="45">
        <v>48874</v>
      </c>
    </row>
    <row r="28" spans="2:29" ht="24.75" customHeight="1">
      <c r="B28" s="887" t="s">
        <v>473</v>
      </c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8"/>
      <c r="V28" s="888"/>
      <c r="W28" s="889"/>
      <c r="X28" s="730">
        <v>8020</v>
      </c>
      <c r="Y28" s="870"/>
      <c r="Z28" s="870"/>
      <c r="AA28" s="871"/>
      <c r="AB28" s="308">
        <v>32363</v>
      </c>
      <c r="AC28" s="45">
        <v>10888</v>
      </c>
    </row>
    <row r="29" spans="2:29" ht="26.25" customHeight="1">
      <c r="B29" s="867" t="s">
        <v>474</v>
      </c>
      <c r="C29" s="868"/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9"/>
      <c r="X29" s="730">
        <v>8021</v>
      </c>
      <c r="Y29" s="885"/>
      <c r="Z29" s="885"/>
      <c r="AA29" s="886"/>
      <c r="AB29" s="308">
        <v>825023</v>
      </c>
      <c r="AC29" s="45">
        <v>980362</v>
      </c>
    </row>
    <row r="30" spans="2:29" ht="25.5" customHeight="1">
      <c r="B30" s="890" t="s">
        <v>475</v>
      </c>
      <c r="C30" s="891"/>
      <c r="D30" s="891"/>
      <c r="E30" s="891"/>
      <c r="F30" s="891"/>
      <c r="G30" s="891"/>
      <c r="H30" s="891"/>
      <c r="I30" s="891"/>
      <c r="J30" s="891"/>
      <c r="K30" s="891"/>
      <c r="L30" s="891"/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2"/>
      <c r="X30" s="760">
        <v>8022</v>
      </c>
      <c r="Y30" s="863"/>
      <c r="Z30" s="863"/>
      <c r="AA30" s="864"/>
      <c r="AB30" s="308">
        <v>67098</v>
      </c>
      <c r="AC30" s="45">
        <v>1752245</v>
      </c>
    </row>
    <row r="31" spans="2:29" ht="30" customHeight="1">
      <c r="B31" s="867" t="s">
        <v>476</v>
      </c>
      <c r="C31" s="868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8"/>
      <c r="U31" s="868"/>
      <c r="V31" s="868"/>
      <c r="W31" s="869"/>
      <c r="X31" s="730">
        <v>8023</v>
      </c>
      <c r="Y31" s="870"/>
      <c r="Z31" s="870"/>
      <c r="AA31" s="871"/>
      <c r="AB31" s="308">
        <v>5927</v>
      </c>
      <c r="AC31" s="45">
        <v>68918</v>
      </c>
    </row>
    <row r="32" spans="2:29">
      <c r="B32" s="860" t="s">
        <v>477</v>
      </c>
      <c r="C32" s="861"/>
      <c r="D32" s="861"/>
      <c r="E32" s="861"/>
      <c r="F32" s="861"/>
      <c r="G32" s="861"/>
      <c r="H32" s="861"/>
      <c r="I32" s="861"/>
      <c r="J32" s="861"/>
      <c r="K32" s="861"/>
      <c r="L32" s="861"/>
      <c r="M32" s="861"/>
      <c r="N32" s="861"/>
      <c r="O32" s="861"/>
      <c r="P32" s="861"/>
      <c r="Q32" s="861"/>
      <c r="R32" s="861"/>
      <c r="S32" s="861"/>
      <c r="T32" s="861"/>
      <c r="U32" s="861"/>
      <c r="V32" s="861"/>
      <c r="W32" s="862"/>
      <c r="X32" s="760">
        <v>8024</v>
      </c>
      <c r="Y32" s="863"/>
      <c r="Z32" s="863"/>
      <c r="AA32" s="864"/>
      <c r="AB32" s="307">
        <v>1075314</v>
      </c>
      <c r="AC32" s="227"/>
    </row>
    <row r="33" spans="2:31" ht="27" customHeight="1">
      <c r="B33" s="867" t="s">
        <v>478</v>
      </c>
      <c r="C33" s="868"/>
      <c r="D33" s="868"/>
      <c r="E33" s="868"/>
      <c r="F33" s="868"/>
      <c r="G33" s="868"/>
      <c r="H33" s="868"/>
      <c r="I33" s="868"/>
      <c r="J33" s="868"/>
      <c r="K33" s="868"/>
      <c r="L33" s="868"/>
      <c r="M33" s="868"/>
      <c r="N33" s="868"/>
      <c r="O33" s="868"/>
      <c r="P33" s="868"/>
      <c r="Q33" s="868"/>
      <c r="R33" s="868"/>
      <c r="S33" s="868"/>
      <c r="T33" s="868"/>
      <c r="U33" s="868"/>
      <c r="V33" s="868"/>
      <c r="W33" s="869"/>
      <c r="X33" s="760">
        <v>8025</v>
      </c>
      <c r="Y33" s="863"/>
      <c r="Z33" s="863"/>
      <c r="AA33" s="864"/>
      <c r="AB33" s="307">
        <v>57479</v>
      </c>
      <c r="AC33" s="227">
        <v>88598</v>
      </c>
    </row>
    <row r="34" spans="2:31">
      <c r="B34" s="860" t="s">
        <v>479</v>
      </c>
      <c r="C34" s="861"/>
      <c r="D34" s="861"/>
      <c r="E34" s="861"/>
      <c r="F34" s="861"/>
      <c r="G34" s="861"/>
      <c r="H34" s="861"/>
      <c r="I34" s="861"/>
      <c r="J34" s="861"/>
      <c r="K34" s="861"/>
      <c r="L34" s="861"/>
      <c r="M34" s="861"/>
      <c r="N34" s="861"/>
      <c r="O34" s="861"/>
      <c r="P34" s="861"/>
      <c r="Q34" s="861"/>
      <c r="R34" s="861"/>
      <c r="S34" s="861"/>
      <c r="T34" s="861"/>
      <c r="U34" s="861"/>
      <c r="V34" s="861"/>
      <c r="W34" s="862"/>
      <c r="X34" s="760">
        <v>8026</v>
      </c>
      <c r="Y34" s="863"/>
      <c r="Z34" s="863"/>
      <c r="AA34" s="864"/>
      <c r="AB34" s="307">
        <v>19700</v>
      </c>
      <c r="AC34" s="227">
        <v>57507</v>
      </c>
    </row>
    <row r="35" spans="2:31">
      <c r="B35" s="860" t="s">
        <v>480</v>
      </c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2"/>
      <c r="X35" s="760">
        <v>8027</v>
      </c>
      <c r="Y35" s="863"/>
      <c r="Z35" s="863"/>
      <c r="AA35" s="864"/>
      <c r="AB35" s="307"/>
      <c r="AC35" s="227"/>
    </row>
    <row r="36" spans="2:31">
      <c r="B36" s="860" t="s">
        <v>481</v>
      </c>
      <c r="C36" s="861"/>
      <c r="D36" s="861"/>
      <c r="E36" s="861"/>
      <c r="F36" s="861"/>
      <c r="G36" s="861"/>
      <c r="H36" s="861"/>
      <c r="I36" s="861"/>
      <c r="J36" s="861"/>
      <c r="K36" s="861"/>
      <c r="L36" s="861"/>
      <c r="M36" s="861"/>
      <c r="N36" s="861"/>
      <c r="O36" s="861"/>
      <c r="P36" s="861"/>
      <c r="Q36" s="861"/>
      <c r="R36" s="861"/>
      <c r="S36" s="861"/>
      <c r="T36" s="861"/>
      <c r="U36" s="861"/>
      <c r="V36" s="861"/>
      <c r="W36" s="862"/>
      <c r="X36" s="760">
        <v>8028</v>
      </c>
      <c r="Y36" s="863"/>
      <c r="Z36" s="863"/>
      <c r="AA36" s="864"/>
      <c r="AB36" s="307">
        <v>61</v>
      </c>
      <c r="AC36" s="227">
        <v>514</v>
      </c>
    </row>
    <row r="37" spans="2:31">
      <c r="B37" s="860" t="s">
        <v>482</v>
      </c>
      <c r="C37" s="861"/>
      <c r="D37" s="861"/>
      <c r="E37" s="861"/>
      <c r="F37" s="861"/>
      <c r="G37" s="861"/>
      <c r="H37" s="861"/>
      <c r="I37" s="861"/>
      <c r="J37" s="861"/>
      <c r="K37" s="861"/>
      <c r="L37" s="861"/>
      <c r="M37" s="861"/>
      <c r="N37" s="861"/>
      <c r="O37" s="861"/>
      <c r="P37" s="861"/>
      <c r="Q37" s="861"/>
      <c r="R37" s="861"/>
      <c r="S37" s="861"/>
      <c r="T37" s="861"/>
      <c r="U37" s="861"/>
      <c r="V37" s="861"/>
      <c r="W37" s="862"/>
      <c r="X37" s="760">
        <v>8029</v>
      </c>
      <c r="Y37" s="863"/>
      <c r="Z37" s="863"/>
      <c r="AA37" s="864"/>
      <c r="AB37" s="307"/>
      <c r="AC37" s="227"/>
    </row>
    <row r="38" spans="2:31">
      <c r="B38" s="860" t="s">
        <v>483</v>
      </c>
      <c r="C38" s="861"/>
      <c r="D38" s="861"/>
      <c r="E38" s="861"/>
      <c r="F38" s="861"/>
      <c r="G38" s="861"/>
      <c r="H38" s="861"/>
      <c r="I38" s="861"/>
      <c r="J38" s="861"/>
      <c r="K38" s="861"/>
      <c r="L38" s="861"/>
      <c r="M38" s="861"/>
      <c r="N38" s="861"/>
      <c r="O38" s="861"/>
      <c r="P38" s="861"/>
      <c r="Q38" s="861"/>
      <c r="R38" s="861"/>
      <c r="S38" s="861"/>
      <c r="T38" s="861"/>
      <c r="U38" s="861"/>
      <c r="V38" s="861"/>
      <c r="W38" s="862"/>
      <c r="X38" s="760">
        <v>8030</v>
      </c>
      <c r="Y38" s="863"/>
      <c r="Z38" s="863"/>
      <c r="AA38" s="864"/>
      <c r="AB38" s="307"/>
      <c r="AC38" s="227"/>
    </row>
    <row r="39" spans="2:31" ht="26.25" customHeight="1">
      <c r="B39" s="867" t="s">
        <v>484</v>
      </c>
      <c r="C39" s="868"/>
      <c r="D39" s="868"/>
      <c r="E39" s="868"/>
      <c r="F39" s="868"/>
      <c r="G39" s="868"/>
      <c r="H39" s="868"/>
      <c r="I39" s="868"/>
      <c r="J39" s="868"/>
      <c r="K39" s="868"/>
      <c r="L39" s="868"/>
      <c r="M39" s="868"/>
      <c r="N39" s="868"/>
      <c r="O39" s="868"/>
      <c r="P39" s="868"/>
      <c r="Q39" s="868"/>
      <c r="R39" s="868"/>
      <c r="S39" s="868"/>
      <c r="T39" s="868"/>
      <c r="U39" s="868"/>
      <c r="V39" s="868"/>
      <c r="W39" s="869"/>
      <c r="X39" s="760">
        <v>8031</v>
      </c>
      <c r="Y39" s="863"/>
      <c r="Z39" s="863"/>
      <c r="AA39" s="864"/>
      <c r="AB39" s="307"/>
      <c r="AC39" s="227"/>
    </row>
    <row r="40" spans="2:31" ht="17.25" customHeight="1">
      <c r="B40" s="867" t="s">
        <v>485</v>
      </c>
      <c r="C40" s="868"/>
      <c r="D40" s="868"/>
      <c r="E40" s="868"/>
      <c r="F40" s="868"/>
      <c r="G40" s="868"/>
      <c r="H40" s="868"/>
      <c r="I40" s="868"/>
      <c r="J40" s="868"/>
      <c r="K40" s="868"/>
      <c r="L40" s="868"/>
      <c r="M40" s="868"/>
      <c r="N40" s="868"/>
      <c r="O40" s="868"/>
      <c r="P40" s="868"/>
      <c r="Q40" s="868"/>
      <c r="R40" s="868"/>
      <c r="S40" s="868"/>
      <c r="T40" s="868"/>
      <c r="U40" s="868"/>
      <c r="V40" s="868"/>
      <c r="W40" s="869"/>
      <c r="X40" s="760">
        <v>8032</v>
      </c>
      <c r="Y40" s="863"/>
      <c r="Z40" s="863"/>
      <c r="AA40" s="864"/>
      <c r="AB40" s="307"/>
      <c r="AC40" s="227"/>
    </row>
    <row r="41" spans="2:31" ht="13.5" thickBot="1">
      <c r="B41" s="893" t="s">
        <v>486</v>
      </c>
      <c r="C41" s="894"/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5"/>
      <c r="X41" s="704">
        <v>8033</v>
      </c>
      <c r="Y41" s="705"/>
      <c r="Z41" s="705"/>
      <c r="AA41" s="705"/>
      <c r="AB41" s="309">
        <v>31018</v>
      </c>
      <c r="AC41" s="310">
        <v>67507</v>
      </c>
    </row>
    <row r="42" spans="2:31" ht="13.5" thickBot="1">
      <c r="B42" s="402" t="s">
        <v>487</v>
      </c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4"/>
      <c r="X42" s="858">
        <v>8100</v>
      </c>
      <c r="Y42" s="859"/>
      <c r="Z42" s="859"/>
      <c r="AA42" s="859"/>
      <c r="AB42" s="303">
        <f>SUM(AB44:AB85)</f>
        <v>-4209222</v>
      </c>
      <c r="AC42" s="304">
        <f>SUM(AC44:AC85)</f>
        <v>-9417466</v>
      </c>
      <c r="AD42" s="360">
        <f>AB42-'F2'!BT48</f>
        <v>0</v>
      </c>
      <c r="AE42" s="360">
        <f>AC42-'F2'!BU48</f>
        <v>0</v>
      </c>
    </row>
    <row r="43" spans="2:31">
      <c r="B43" s="415" t="s">
        <v>367</v>
      </c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  <c r="X43" s="896"/>
      <c r="Y43" s="897"/>
      <c r="Z43" s="897"/>
      <c r="AA43" s="898"/>
      <c r="AB43" s="311"/>
      <c r="AC43" s="312"/>
    </row>
    <row r="44" spans="2:31" ht="12.75" customHeight="1">
      <c r="B44" s="412" t="s">
        <v>488</v>
      </c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4"/>
      <c r="X44" s="688">
        <v>8101</v>
      </c>
      <c r="Y44" s="689"/>
      <c r="Z44" s="689"/>
      <c r="AA44" s="689"/>
      <c r="AB44" s="307">
        <v>-1460</v>
      </c>
      <c r="AC44" s="313">
        <v>-7411</v>
      </c>
    </row>
    <row r="45" spans="2:31" ht="12.75" customHeight="1">
      <c r="B45" s="405" t="s">
        <v>489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7"/>
      <c r="X45" s="688">
        <v>8102</v>
      </c>
      <c r="Y45" s="689"/>
      <c r="Z45" s="689"/>
      <c r="AA45" s="689"/>
      <c r="AB45" s="307"/>
      <c r="AC45" s="313"/>
    </row>
    <row r="46" spans="2:31" ht="12.75" customHeight="1">
      <c r="B46" s="405" t="s">
        <v>490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7"/>
      <c r="X46" s="688">
        <v>8103</v>
      </c>
      <c r="Y46" s="689"/>
      <c r="Z46" s="689"/>
      <c r="AA46" s="689"/>
      <c r="AB46" s="307">
        <v>-14792</v>
      </c>
      <c r="AC46" s="313">
        <v>-18779</v>
      </c>
    </row>
    <row r="47" spans="2:31" ht="12.75" customHeight="1">
      <c r="B47" s="405" t="s">
        <v>491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7"/>
      <c r="X47" s="688">
        <v>8104</v>
      </c>
      <c r="Y47" s="689"/>
      <c r="Z47" s="689"/>
      <c r="AA47" s="689"/>
      <c r="AB47" s="307"/>
      <c r="AC47" s="313"/>
    </row>
    <row r="48" spans="2:31" ht="12.75" customHeight="1">
      <c r="B48" s="405" t="s">
        <v>492</v>
      </c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7"/>
      <c r="X48" s="688">
        <v>8105</v>
      </c>
      <c r="Y48" s="689"/>
      <c r="Z48" s="689"/>
      <c r="AA48" s="689"/>
      <c r="AB48" s="307"/>
      <c r="AC48" s="313"/>
    </row>
    <row r="49" spans="2:29" ht="12.75" customHeight="1">
      <c r="B49" s="405" t="s">
        <v>493</v>
      </c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7"/>
      <c r="X49" s="688">
        <v>8106</v>
      </c>
      <c r="Y49" s="689"/>
      <c r="Z49" s="689"/>
      <c r="AA49" s="689"/>
      <c r="AB49" s="307">
        <v>-251</v>
      </c>
      <c r="AC49" s="313"/>
    </row>
    <row r="50" spans="2:29" ht="12.75" customHeight="1">
      <c r="B50" s="405" t="s">
        <v>494</v>
      </c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1"/>
      <c r="X50" s="688">
        <v>8107</v>
      </c>
      <c r="Y50" s="689"/>
      <c r="Z50" s="689"/>
      <c r="AA50" s="689"/>
      <c r="AB50" s="307">
        <v>-5780</v>
      </c>
      <c r="AC50" s="313"/>
    </row>
    <row r="51" spans="2:29" ht="12.75" customHeight="1">
      <c r="B51" s="405" t="s">
        <v>495</v>
      </c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9"/>
      <c r="X51" s="688">
        <v>8108</v>
      </c>
      <c r="Y51" s="689"/>
      <c r="Z51" s="689"/>
      <c r="AA51" s="689"/>
      <c r="AB51" s="307"/>
      <c r="AC51" s="313"/>
    </row>
    <row r="52" spans="2:29" ht="12.75" customHeight="1">
      <c r="B52" s="405" t="s">
        <v>496</v>
      </c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9"/>
      <c r="X52" s="688">
        <v>8109</v>
      </c>
      <c r="Y52" s="689"/>
      <c r="Z52" s="689"/>
      <c r="AA52" s="689"/>
      <c r="AB52" s="307">
        <v>-29149</v>
      </c>
      <c r="AC52" s="313">
        <v>-25540</v>
      </c>
    </row>
    <row r="53" spans="2:29" ht="12.75" customHeight="1">
      <c r="B53" s="405" t="s">
        <v>497</v>
      </c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9"/>
      <c r="X53" s="688">
        <v>8110</v>
      </c>
      <c r="Y53" s="689"/>
      <c r="Z53" s="689"/>
      <c r="AA53" s="689"/>
      <c r="AB53" s="307">
        <v>-2472</v>
      </c>
      <c r="AC53" s="313">
        <v>-2927</v>
      </c>
    </row>
    <row r="54" spans="2:29" ht="12.75" customHeight="1">
      <c r="B54" s="405" t="s">
        <v>498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9"/>
      <c r="X54" s="688">
        <v>8111</v>
      </c>
      <c r="Y54" s="689"/>
      <c r="Z54" s="689"/>
      <c r="AA54" s="689"/>
      <c r="AB54" s="307">
        <v>-1030718</v>
      </c>
      <c r="AC54" s="313">
        <v>-8249860</v>
      </c>
    </row>
    <row r="55" spans="2:29" ht="12.75" customHeight="1">
      <c r="B55" s="405" t="s">
        <v>499</v>
      </c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9"/>
      <c r="X55" s="688">
        <v>8112</v>
      </c>
      <c r="Y55" s="689"/>
      <c r="Z55" s="689"/>
      <c r="AA55" s="689"/>
      <c r="AB55" s="307"/>
      <c r="AC55" s="313"/>
    </row>
    <row r="56" spans="2:29" ht="12.75" customHeight="1">
      <c r="B56" s="405" t="s">
        <v>500</v>
      </c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9"/>
      <c r="X56" s="688">
        <v>8113</v>
      </c>
      <c r="Y56" s="689"/>
      <c r="Z56" s="689"/>
      <c r="AA56" s="689"/>
      <c r="AB56" s="307">
        <v>-11983</v>
      </c>
      <c r="AC56" s="313">
        <v>-3392</v>
      </c>
    </row>
    <row r="57" spans="2:29" ht="12.75" customHeight="1">
      <c r="B57" s="405" t="s">
        <v>501</v>
      </c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9"/>
      <c r="X57" s="688">
        <v>8114</v>
      </c>
      <c r="Y57" s="689"/>
      <c r="Z57" s="689"/>
      <c r="AA57" s="689"/>
      <c r="AB57" s="307"/>
      <c r="AC57" s="313"/>
    </row>
    <row r="58" spans="2:29" ht="12.75" customHeight="1">
      <c r="B58" s="405" t="s">
        <v>502</v>
      </c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9"/>
      <c r="X58" s="688">
        <v>8115</v>
      </c>
      <c r="Y58" s="689"/>
      <c r="Z58" s="689"/>
      <c r="AA58" s="689"/>
      <c r="AB58" s="307">
        <v>-608316</v>
      </c>
      <c r="AC58" s="313">
        <v>-200240</v>
      </c>
    </row>
    <row r="59" spans="2:29" ht="12.75" customHeight="1">
      <c r="B59" s="405" t="s">
        <v>503</v>
      </c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9"/>
      <c r="X59" s="688">
        <v>8116</v>
      </c>
      <c r="Y59" s="689"/>
      <c r="Z59" s="689"/>
      <c r="AA59" s="689"/>
      <c r="AB59" s="307">
        <v>-26624</v>
      </c>
      <c r="AC59" s="313">
        <v>-51518</v>
      </c>
    </row>
    <row r="60" spans="2:29" ht="12.75" customHeight="1">
      <c r="B60" s="405" t="s">
        <v>504</v>
      </c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9"/>
      <c r="X60" s="688">
        <v>8117</v>
      </c>
      <c r="Y60" s="689"/>
      <c r="Z60" s="689"/>
      <c r="AA60" s="689"/>
      <c r="AB60" s="307"/>
      <c r="AC60" s="313"/>
    </row>
    <row r="61" spans="2:29" ht="12.75" customHeight="1">
      <c r="B61" s="860" t="s">
        <v>505</v>
      </c>
      <c r="C61" s="861"/>
      <c r="D61" s="861"/>
      <c r="E61" s="861"/>
      <c r="F61" s="861"/>
      <c r="G61" s="861"/>
      <c r="H61" s="861"/>
      <c r="I61" s="861"/>
      <c r="J61" s="861"/>
      <c r="K61" s="861"/>
      <c r="L61" s="861"/>
      <c r="M61" s="861"/>
      <c r="N61" s="861"/>
      <c r="O61" s="861"/>
      <c r="P61" s="861"/>
      <c r="Q61" s="861"/>
      <c r="R61" s="861"/>
      <c r="S61" s="861"/>
      <c r="T61" s="861"/>
      <c r="U61" s="861"/>
      <c r="V61" s="861"/>
      <c r="W61" s="862"/>
      <c r="X61" s="688">
        <v>8118</v>
      </c>
      <c r="Y61" s="689"/>
      <c r="Z61" s="689"/>
      <c r="AA61" s="689"/>
      <c r="AB61" s="307">
        <v>-191833</v>
      </c>
      <c r="AC61" s="313">
        <v>0</v>
      </c>
    </row>
    <row r="62" spans="2:29" ht="12.75" customHeight="1">
      <c r="B62" s="860" t="s">
        <v>506</v>
      </c>
      <c r="C62" s="861"/>
      <c r="D62" s="861"/>
      <c r="E62" s="861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1"/>
      <c r="T62" s="861"/>
      <c r="U62" s="861"/>
      <c r="V62" s="861"/>
      <c r="W62" s="862"/>
      <c r="X62" s="688">
        <v>8119</v>
      </c>
      <c r="Y62" s="689"/>
      <c r="Z62" s="689"/>
      <c r="AA62" s="689"/>
      <c r="AB62" s="307">
        <v>-388148</v>
      </c>
      <c r="AC62" s="313">
        <v>-256784</v>
      </c>
    </row>
    <row r="63" spans="2:29" ht="12.75" customHeight="1">
      <c r="B63" s="860" t="s">
        <v>507</v>
      </c>
      <c r="C63" s="861"/>
      <c r="D63" s="861"/>
      <c r="E63" s="861"/>
      <c r="F63" s="861"/>
      <c r="G63" s="861"/>
      <c r="H63" s="861"/>
      <c r="I63" s="861"/>
      <c r="J63" s="861"/>
      <c r="K63" s="861"/>
      <c r="L63" s="861"/>
      <c r="M63" s="861"/>
      <c r="N63" s="861"/>
      <c r="O63" s="861"/>
      <c r="P63" s="861"/>
      <c r="Q63" s="861"/>
      <c r="R63" s="861"/>
      <c r="S63" s="861"/>
      <c r="T63" s="861"/>
      <c r="U63" s="861"/>
      <c r="V63" s="861"/>
      <c r="W63" s="862"/>
      <c r="X63" s="688">
        <v>8120</v>
      </c>
      <c r="Y63" s="689"/>
      <c r="Z63" s="689"/>
      <c r="AA63" s="689"/>
      <c r="AB63" s="307">
        <v>-20695</v>
      </c>
      <c r="AC63" s="313">
        <v>-14501</v>
      </c>
    </row>
    <row r="64" spans="2:29" ht="12.75" customHeight="1">
      <c r="B64" s="860" t="s">
        <v>508</v>
      </c>
      <c r="C64" s="861"/>
      <c r="D64" s="861"/>
      <c r="E64" s="861"/>
      <c r="F64" s="861"/>
      <c r="G64" s="861"/>
      <c r="H64" s="861"/>
      <c r="I64" s="861"/>
      <c r="J64" s="861"/>
      <c r="K64" s="861"/>
      <c r="L64" s="861"/>
      <c r="M64" s="861"/>
      <c r="N64" s="861"/>
      <c r="O64" s="861"/>
      <c r="P64" s="861"/>
      <c r="Q64" s="861"/>
      <c r="R64" s="861"/>
      <c r="S64" s="861"/>
      <c r="T64" s="861"/>
      <c r="U64" s="861"/>
      <c r="V64" s="861"/>
      <c r="W64" s="862"/>
      <c r="X64" s="688">
        <v>8121</v>
      </c>
      <c r="Y64" s="689"/>
      <c r="Z64" s="689"/>
      <c r="AA64" s="689"/>
      <c r="AB64" s="307">
        <v>-1918</v>
      </c>
      <c r="AC64" s="313">
        <v>-14075</v>
      </c>
    </row>
    <row r="65" spans="2:29" ht="25.5" customHeight="1">
      <c r="B65" s="867" t="s">
        <v>466</v>
      </c>
      <c r="C65" s="868"/>
      <c r="D65" s="868"/>
      <c r="E65" s="868"/>
      <c r="F65" s="868"/>
      <c r="G65" s="868"/>
      <c r="H65" s="868"/>
      <c r="I65" s="868"/>
      <c r="J65" s="868"/>
      <c r="K65" s="868"/>
      <c r="L65" s="868"/>
      <c r="M65" s="868"/>
      <c r="N65" s="868"/>
      <c r="O65" s="868"/>
      <c r="P65" s="868"/>
      <c r="Q65" s="868"/>
      <c r="R65" s="868"/>
      <c r="S65" s="868"/>
      <c r="T65" s="868"/>
      <c r="U65" s="868"/>
      <c r="V65" s="868"/>
      <c r="W65" s="869"/>
      <c r="X65" s="730">
        <v>8122</v>
      </c>
      <c r="Y65" s="731"/>
      <c r="Z65" s="731"/>
      <c r="AA65" s="732"/>
      <c r="AB65" s="308">
        <v>-40968</v>
      </c>
      <c r="AC65" s="314">
        <v>-33747</v>
      </c>
    </row>
    <row r="66" spans="2:29" ht="12.75" customHeight="1">
      <c r="B66" s="860" t="s">
        <v>509</v>
      </c>
      <c r="C66" s="861"/>
      <c r="D66" s="861"/>
      <c r="E66" s="861"/>
      <c r="F66" s="861"/>
      <c r="G66" s="861"/>
      <c r="H66" s="861"/>
      <c r="I66" s="861"/>
      <c r="J66" s="861"/>
      <c r="K66" s="861"/>
      <c r="L66" s="861"/>
      <c r="M66" s="861"/>
      <c r="N66" s="861"/>
      <c r="O66" s="861"/>
      <c r="P66" s="861"/>
      <c r="Q66" s="861"/>
      <c r="R66" s="861"/>
      <c r="S66" s="861"/>
      <c r="T66" s="861"/>
      <c r="U66" s="861"/>
      <c r="V66" s="861"/>
      <c r="W66" s="862"/>
      <c r="X66" s="688">
        <v>8123</v>
      </c>
      <c r="Y66" s="689"/>
      <c r="Z66" s="689"/>
      <c r="AA66" s="689"/>
      <c r="AB66" s="307"/>
      <c r="AC66" s="313"/>
    </row>
    <row r="67" spans="2:29" ht="26.25" customHeight="1">
      <c r="B67" s="867" t="s">
        <v>510</v>
      </c>
      <c r="C67" s="868"/>
      <c r="D67" s="868"/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9"/>
      <c r="X67" s="760">
        <v>8124</v>
      </c>
      <c r="Y67" s="726"/>
      <c r="Z67" s="726"/>
      <c r="AA67" s="727"/>
      <c r="AB67" s="307">
        <v>-23409</v>
      </c>
      <c r="AC67" s="313">
        <v>-24495</v>
      </c>
    </row>
    <row r="68" spans="2:29" ht="12.75" customHeight="1">
      <c r="B68" s="860" t="s">
        <v>511</v>
      </c>
      <c r="C68" s="861"/>
      <c r="D68" s="861"/>
      <c r="E68" s="861"/>
      <c r="F68" s="861"/>
      <c r="G68" s="861"/>
      <c r="H68" s="861"/>
      <c r="I68" s="861"/>
      <c r="J68" s="861"/>
      <c r="K68" s="861"/>
      <c r="L68" s="861"/>
      <c r="M68" s="861"/>
      <c r="N68" s="861"/>
      <c r="O68" s="861"/>
      <c r="P68" s="861"/>
      <c r="Q68" s="861"/>
      <c r="R68" s="861"/>
      <c r="S68" s="861"/>
      <c r="T68" s="861"/>
      <c r="U68" s="861"/>
      <c r="V68" s="861"/>
      <c r="W68" s="862"/>
      <c r="X68" s="760">
        <v>8125</v>
      </c>
      <c r="Y68" s="726"/>
      <c r="Z68" s="726"/>
      <c r="AA68" s="727"/>
      <c r="AB68" s="307"/>
      <c r="AC68" s="313"/>
    </row>
    <row r="69" spans="2:29" ht="12.75" customHeight="1">
      <c r="B69" s="860" t="s">
        <v>512</v>
      </c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2"/>
      <c r="X69" s="760">
        <v>8126</v>
      </c>
      <c r="Y69" s="726"/>
      <c r="Z69" s="726"/>
      <c r="AA69" s="727"/>
      <c r="AB69" s="307">
        <v>-1075314</v>
      </c>
      <c r="AC69" s="313"/>
    </row>
    <row r="70" spans="2:29" ht="12.75" customHeight="1">
      <c r="B70" s="860" t="s">
        <v>513</v>
      </c>
      <c r="C70" s="861"/>
      <c r="D70" s="861"/>
      <c r="E70" s="861"/>
      <c r="F70" s="861"/>
      <c r="G70" s="861"/>
      <c r="H70" s="861"/>
      <c r="I70" s="861"/>
      <c r="J70" s="861"/>
      <c r="K70" s="861"/>
      <c r="L70" s="861"/>
      <c r="M70" s="861"/>
      <c r="N70" s="861"/>
      <c r="O70" s="861"/>
      <c r="P70" s="861"/>
      <c r="Q70" s="861"/>
      <c r="R70" s="861"/>
      <c r="S70" s="861"/>
      <c r="T70" s="861"/>
      <c r="U70" s="861"/>
      <c r="V70" s="861"/>
      <c r="W70" s="862"/>
      <c r="X70" s="760">
        <v>8127</v>
      </c>
      <c r="Y70" s="726"/>
      <c r="Z70" s="726"/>
      <c r="AA70" s="727"/>
      <c r="AB70" s="307">
        <v>-33120</v>
      </c>
      <c r="AC70" s="313">
        <v>-25030</v>
      </c>
    </row>
    <row r="71" spans="2:29" ht="26.25" customHeight="1">
      <c r="B71" s="867" t="s">
        <v>514</v>
      </c>
      <c r="C71" s="868"/>
      <c r="D71" s="868"/>
      <c r="E71" s="868"/>
      <c r="F71" s="868"/>
      <c r="G71" s="868"/>
      <c r="H71" s="868"/>
      <c r="I71" s="868"/>
      <c r="J71" s="868"/>
      <c r="K71" s="868"/>
      <c r="L71" s="868"/>
      <c r="M71" s="868"/>
      <c r="N71" s="868"/>
      <c r="O71" s="868"/>
      <c r="P71" s="868"/>
      <c r="Q71" s="868"/>
      <c r="R71" s="868"/>
      <c r="S71" s="868"/>
      <c r="T71" s="868"/>
      <c r="U71" s="868"/>
      <c r="V71" s="868"/>
      <c r="W71" s="869"/>
      <c r="X71" s="760">
        <v>8128</v>
      </c>
      <c r="Y71" s="726"/>
      <c r="Z71" s="726"/>
      <c r="AA71" s="727"/>
      <c r="AB71" s="307"/>
      <c r="AC71" s="313"/>
    </row>
    <row r="72" spans="2:29" ht="12.75" customHeight="1">
      <c r="B72" s="860" t="s">
        <v>515</v>
      </c>
      <c r="C72" s="861"/>
      <c r="D72" s="861"/>
      <c r="E72" s="861"/>
      <c r="F72" s="861"/>
      <c r="G72" s="861"/>
      <c r="H72" s="861"/>
      <c r="I72" s="861"/>
      <c r="J72" s="861"/>
      <c r="K72" s="861"/>
      <c r="L72" s="861"/>
      <c r="M72" s="861"/>
      <c r="N72" s="861"/>
      <c r="O72" s="861"/>
      <c r="P72" s="861"/>
      <c r="Q72" s="861"/>
      <c r="R72" s="861"/>
      <c r="S72" s="861"/>
      <c r="T72" s="861"/>
      <c r="U72" s="861"/>
      <c r="V72" s="861"/>
      <c r="W72" s="862"/>
      <c r="X72" s="760">
        <v>8129</v>
      </c>
      <c r="Y72" s="726"/>
      <c r="Z72" s="726"/>
      <c r="AA72" s="727"/>
      <c r="AB72" s="307"/>
      <c r="AC72" s="313"/>
    </row>
    <row r="73" spans="2:29" ht="26.25" customHeight="1">
      <c r="B73" s="867" t="s">
        <v>516</v>
      </c>
      <c r="C73" s="868"/>
      <c r="D73" s="868"/>
      <c r="E73" s="868"/>
      <c r="F73" s="868"/>
      <c r="G73" s="868"/>
      <c r="H73" s="868"/>
      <c r="I73" s="868"/>
      <c r="J73" s="868"/>
      <c r="K73" s="868"/>
      <c r="L73" s="868"/>
      <c r="M73" s="868"/>
      <c r="N73" s="868"/>
      <c r="O73" s="868"/>
      <c r="P73" s="868"/>
      <c r="Q73" s="868"/>
      <c r="R73" s="868"/>
      <c r="S73" s="868"/>
      <c r="T73" s="868"/>
      <c r="U73" s="868"/>
      <c r="V73" s="868"/>
      <c r="W73" s="869"/>
      <c r="X73" s="760">
        <v>8130</v>
      </c>
      <c r="Y73" s="726"/>
      <c r="Z73" s="726"/>
      <c r="AA73" s="727"/>
      <c r="AB73" s="307">
        <v>-4282</v>
      </c>
      <c r="AC73" s="313">
        <v>-921</v>
      </c>
    </row>
    <row r="74" spans="2:29" ht="12.75" customHeight="1">
      <c r="B74" s="860" t="s">
        <v>517</v>
      </c>
      <c r="C74" s="861"/>
      <c r="D74" s="861"/>
      <c r="E74" s="861"/>
      <c r="F74" s="861"/>
      <c r="G74" s="861"/>
      <c r="H74" s="861"/>
      <c r="I74" s="861"/>
      <c r="J74" s="861"/>
      <c r="K74" s="861"/>
      <c r="L74" s="861"/>
      <c r="M74" s="861"/>
      <c r="N74" s="861"/>
      <c r="O74" s="861"/>
      <c r="P74" s="861"/>
      <c r="Q74" s="861"/>
      <c r="R74" s="861"/>
      <c r="S74" s="861"/>
      <c r="T74" s="861"/>
      <c r="U74" s="861"/>
      <c r="V74" s="861"/>
      <c r="W74" s="862"/>
      <c r="X74" s="760">
        <v>8131</v>
      </c>
      <c r="Y74" s="726"/>
      <c r="Z74" s="726"/>
      <c r="AA74" s="727"/>
      <c r="AB74" s="307">
        <v>-6</v>
      </c>
      <c r="AC74" s="313">
        <v>-4</v>
      </c>
    </row>
    <row r="75" spans="2:29" ht="12.75" customHeight="1">
      <c r="B75" s="860" t="s">
        <v>518</v>
      </c>
      <c r="C75" s="861"/>
      <c r="D75" s="861"/>
      <c r="E75" s="861"/>
      <c r="F75" s="861"/>
      <c r="G75" s="861"/>
      <c r="H75" s="861"/>
      <c r="I75" s="861"/>
      <c r="J75" s="861"/>
      <c r="K75" s="861"/>
      <c r="L75" s="861"/>
      <c r="M75" s="861"/>
      <c r="N75" s="861"/>
      <c r="O75" s="861"/>
      <c r="P75" s="861"/>
      <c r="Q75" s="861"/>
      <c r="R75" s="861"/>
      <c r="S75" s="861"/>
      <c r="T75" s="861"/>
      <c r="U75" s="861"/>
      <c r="V75" s="861"/>
      <c r="W75" s="862"/>
      <c r="X75" s="760">
        <v>8132</v>
      </c>
      <c r="Y75" s="726"/>
      <c r="Z75" s="726"/>
      <c r="AA75" s="727"/>
      <c r="AB75" s="307">
        <v>-2439</v>
      </c>
      <c r="AC75" s="313">
        <v>-3632</v>
      </c>
    </row>
    <row r="76" spans="2:29" ht="12.75" customHeight="1">
      <c r="B76" s="860" t="s">
        <v>519</v>
      </c>
      <c r="C76" s="861"/>
      <c r="D76" s="861"/>
      <c r="E76" s="861"/>
      <c r="F76" s="861"/>
      <c r="G76" s="861"/>
      <c r="H76" s="861"/>
      <c r="I76" s="861"/>
      <c r="J76" s="861"/>
      <c r="K76" s="861"/>
      <c r="L76" s="861"/>
      <c r="M76" s="861"/>
      <c r="N76" s="861"/>
      <c r="O76" s="861"/>
      <c r="P76" s="861"/>
      <c r="Q76" s="861"/>
      <c r="R76" s="861"/>
      <c r="S76" s="861"/>
      <c r="T76" s="861"/>
      <c r="U76" s="861"/>
      <c r="V76" s="861"/>
      <c r="W76" s="862"/>
      <c r="X76" s="760">
        <v>8133</v>
      </c>
      <c r="Y76" s="726"/>
      <c r="Z76" s="726"/>
      <c r="AA76" s="727"/>
      <c r="AB76" s="307">
        <v>-18</v>
      </c>
      <c r="AC76" s="313">
        <v>-28</v>
      </c>
    </row>
    <row r="77" spans="2:29" ht="12.75" customHeight="1">
      <c r="B77" s="860" t="s">
        <v>520</v>
      </c>
      <c r="C77" s="861"/>
      <c r="D77" s="861"/>
      <c r="E77" s="861"/>
      <c r="F77" s="861"/>
      <c r="G77" s="861"/>
      <c r="H77" s="861"/>
      <c r="I77" s="861"/>
      <c r="J77" s="861"/>
      <c r="K77" s="861"/>
      <c r="L77" s="861"/>
      <c r="M77" s="861"/>
      <c r="N77" s="861"/>
      <c r="O77" s="861"/>
      <c r="P77" s="861"/>
      <c r="Q77" s="861"/>
      <c r="R77" s="861"/>
      <c r="S77" s="861"/>
      <c r="T77" s="861"/>
      <c r="U77" s="861"/>
      <c r="V77" s="861"/>
      <c r="W77" s="862"/>
      <c r="X77" s="760">
        <v>8134</v>
      </c>
      <c r="Y77" s="726"/>
      <c r="Z77" s="726"/>
      <c r="AA77" s="727"/>
      <c r="AB77" s="307">
        <v>-110</v>
      </c>
      <c r="AC77" s="313">
        <v>-156</v>
      </c>
    </row>
    <row r="78" spans="2:29" ht="12.75" customHeight="1">
      <c r="B78" s="860" t="s">
        <v>521</v>
      </c>
      <c r="C78" s="861"/>
      <c r="D78" s="861"/>
      <c r="E78" s="861"/>
      <c r="F78" s="861"/>
      <c r="G78" s="861"/>
      <c r="H78" s="861"/>
      <c r="I78" s="861"/>
      <c r="J78" s="861"/>
      <c r="K78" s="861"/>
      <c r="L78" s="861"/>
      <c r="M78" s="861"/>
      <c r="N78" s="861"/>
      <c r="O78" s="861"/>
      <c r="P78" s="861"/>
      <c r="Q78" s="861"/>
      <c r="R78" s="861"/>
      <c r="S78" s="861"/>
      <c r="T78" s="861"/>
      <c r="U78" s="861"/>
      <c r="V78" s="861"/>
      <c r="W78" s="862"/>
      <c r="X78" s="760">
        <v>8135</v>
      </c>
      <c r="Y78" s="726"/>
      <c r="Z78" s="726"/>
      <c r="AA78" s="727"/>
      <c r="AB78" s="307">
        <v>-25</v>
      </c>
      <c r="AC78" s="313">
        <v>-69</v>
      </c>
    </row>
    <row r="79" spans="2:29" ht="25.5" customHeight="1">
      <c r="B79" s="867" t="s">
        <v>522</v>
      </c>
      <c r="C79" s="868"/>
      <c r="D79" s="868"/>
      <c r="E79" s="868"/>
      <c r="F79" s="868"/>
      <c r="G79" s="868"/>
      <c r="H79" s="868"/>
      <c r="I79" s="868"/>
      <c r="J79" s="868"/>
      <c r="K79" s="868"/>
      <c r="L79" s="868"/>
      <c r="M79" s="868"/>
      <c r="N79" s="868"/>
      <c r="O79" s="868"/>
      <c r="P79" s="868"/>
      <c r="Q79" s="868"/>
      <c r="R79" s="868"/>
      <c r="S79" s="868"/>
      <c r="T79" s="868"/>
      <c r="U79" s="868"/>
      <c r="V79" s="868"/>
      <c r="W79" s="869"/>
      <c r="X79" s="760">
        <v>8136</v>
      </c>
      <c r="Y79" s="726"/>
      <c r="Z79" s="726"/>
      <c r="AA79" s="727"/>
      <c r="AB79" s="307">
        <v>-236068</v>
      </c>
      <c r="AC79" s="313">
        <v>-179414</v>
      </c>
    </row>
    <row r="80" spans="2:29" ht="25.5" customHeight="1">
      <c r="B80" s="867" t="s">
        <v>523</v>
      </c>
      <c r="C80" s="868"/>
      <c r="D80" s="868"/>
      <c r="E80" s="868"/>
      <c r="F80" s="868"/>
      <c r="G80" s="868"/>
      <c r="H80" s="868"/>
      <c r="I80" s="868"/>
      <c r="J80" s="868"/>
      <c r="K80" s="868"/>
      <c r="L80" s="868"/>
      <c r="M80" s="868"/>
      <c r="N80" s="868"/>
      <c r="O80" s="868"/>
      <c r="P80" s="868"/>
      <c r="Q80" s="868"/>
      <c r="R80" s="868"/>
      <c r="S80" s="868"/>
      <c r="T80" s="868"/>
      <c r="U80" s="868"/>
      <c r="V80" s="868"/>
      <c r="W80" s="869"/>
      <c r="X80" s="760">
        <v>8137</v>
      </c>
      <c r="Y80" s="726"/>
      <c r="Z80" s="726"/>
      <c r="AA80" s="727"/>
      <c r="AB80" s="307">
        <v>-37373</v>
      </c>
      <c r="AC80" s="313">
        <v>-36424</v>
      </c>
    </row>
    <row r="81" spans="1:32" ht="12.75" customHeight="1">
      <c r="B81" s="860" t="s">
        <v>524</v>
      </c>
      <c r="C81" s="861"/>
      <c r="D81" s="861"/>
      <c r="E81" s="861"/>
      <c r="F81" s="861"/>
      <c r="G81" s="861"/>
      <c r="H81" s="861"/>
      <c r="I81" s="861"/>
      <c r="J81" s="861"/>
      <c r="K81" s="861"/>
      <c r="L81" s="861"/>
      <c r="M81" s="861"/>
      <c r="N81" s="861"/>
      <c r="O81" s="861"/>
      <c r="P81" s="861"/>
      <c r="Q81" s="861"/>
      <c r="R81" s="861"/>
      <c r="S81" s="861"/>
      <c r="T81" s="861"/>
      <c r="U81" s="861"/>
      <c r="V81" s="861"/>
      <c r="W81" s="862"/>
      <c r="X81" s="760">
        <v>8138</v>
      </c>
      <c r="Y81" s="726"/>
      <c r="Z81" s="726"/>
      <c r="AA81" s="727"/>
      <c r="AB81" s="307">
        <v>-9595</v>
      </c>
      <c r="AC81" s="313">
        <v>-2365</v>
      </c>
    </row>
    <row r="82" spans="1:32" ht="12.75" customHeight="1">
      <c r="B82" s="860" t="s">
        <v>525</v>
      </c>
      <c r="C82" s="861"/>
      <c r="D82" s="861"/>
      <c r="E82" s="861"/>
      <c r="F82" s="861"/>
      <c r="G82" s="861"/>
      <c r="H82" s="861"/>
      <c r="I82" s="861"/>
      <c r="J82" s="861"/>
      <c r="K82" s="861"/>
      <c r="L82" s="861"/>
      <c r="M82" s="861"/>
      <c r="N82" s="861"/>
      <c r="O82" s="861"/>
      <c r="P82" s="861"/>
      <c r="Q82" s="861"/>
      <c r="R82" s="861"/>
      <c r="S82" s="861"/>
      <c r="T82" s="861"/>
      <c r="U82" s="861"/>
      <c r="V82" s="861"/>
      <c r="W82" s="862"/>
      <c r="X82" s="760">
        <v>8139</v>
      </c>
      <c r="Y82" s="726"/>
      <c r="Z82" s="726"/>
      <c r="AA82" s="727"/>
      <c r="AB82" s="308">
        <v>-7346</v>
      </c>
      <c r="AC82" s="314">
        <v>-5366</v>
      </c>
    </row>
    <row r="83" spans="1:32" ht="12.75" customHeight="1">
      <c r="B83" s="860" t="s">
        <v>526</v>
      </c>
      <c r="C83" s="861"/>
      <c r="D83" s="861"/>
      <c r="E83" s="861"/>
      <c r="F83" s="861"/>
      <c r="G83" s="861"/>
      <c r="H83" s="861"/>
      <c r="I83" s="861"/>
      <c r="J83" s="861"/>
      <c r="K83" s="861"/>
      <c r="L83" s="861"/>
      <c r="M83" s="861"/>
      <c r="N83" s="861"/>
      <c r="O83" s="861"/>
      <c r="P83" s="861"/>
      <c r="Q83" s="861"/>
      <c r="R83" s="861"/>
      <c r="S83" s="861"/>
      <c r="T83" s="861"/>
      <c r="U83" s="861"/>
      <c r="V83" s="861"/>
      <c r="W83" s="862"/>
      <c r="X83" s="674">
        <v>8140</v>
      </c>
      <c r="Y83" s="675"/>
      <c r="Z83" s="675"/>
      <c r="AA83" s="675"/>
      <c r="AB83" s="307"/>
      <c r="AC83" s="313"/>
    </row>
    <row r="84" spans="1:32" ht="12.75" customHeight="1">
      <c r="B84" s="860" t="s">
        <v>527</v>
      </c>
      <c r="C84" s="861"/>
      <c r="D84" s="861"/>
      <c r="E84" s="861"/>
      <c r="F84" s="861"/>
      <c r="G84" s="861"/>
      <c r="H84" s="861"/>
      <c r="I84" s="861"/>
      <c r="J84" s="861"/>
      <c r="K84" s="861"/>
      <c r="L84" s="861"/>
      <c r="M84" s="861"/>
      <c r="N84" s="861"/>
      <c r="O84" s="861"/>
      <c r="P84" s="861"/>
      <c r="Q84" s="861"/>
      <c r="R84" s="861"/>
      <c r="S84" s="861"/>
      <c r="T84" s="861"/>
      <c r="U84" s="861"/>
      <c r="V84" s="861"/>
      <c r="W84" s="862"/>
      <c r="X84" s="902">
        <v>8141</v>
      </c>
      <c r="Y84" s="903"/>
      <c r="Z84" s="903"/>
      <c r="AA84" s="903"/>
      <c r="AB84" s="315"/>
      <c r="AC84" s="316"/>
    </row>
    <row r="85" spans="1:32" ht="13.5" thickBot="1">
      <c r="B85" s="893" t="s">
        <v>528</v>
      </c>
      <c r="C85" s="894"/>
      <c r="D85" s="894"/>
      <c r="E85" s="894"/>
      <c r="F85" s="894"/>
      <c r="G85" s="894"/>
      <c r="H85" s="894"/>
      <c r="I85" s="894"/>
      <c r="J85" s="894"/>
      <c r="K85" s="894"/>
      <c r="L85" s="894"/>
      <c r="M85" s="894"/>
      <c r="N85" s="894"/>
      <c r="O85" s="894"/>
      <c r="P85" s="894"/>
      <c r="Q85" s="894"/>
      <c r="R85" s="894"/>
      <c r="S85" s="894"/>
      <c r="T85" s="894"/>
      <c r="U85" s="894"/>
      <c r="V85" s="894"/>
      <c r="W85" s="895"/>
      <c r="X85" s="704">
        <v>8142</v>
      </c>
      <c r="Y85" s="705"/>
      <c r="Z85" s="705"/>
      <c r="AA85" s="705"/>
      <c r="AB85" s="309">
        <v>-405010</v>
      </c>
      <c r="AC85" s="310">
        <v>-260788</v>
      </c>
    </row>
    <row r="86" spans="1:32">
      <c r="A86" s="210" t="s">
        <v>139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9"/>
      <c r="Y86" s="209"/>
      <c r="Z86" s="209"/>
      <c r="AA86" s="209"/>
      <c r="AB86" s="209"/>
      <c r="AC86" s="209"/>
    </row>
    <row r="87" spans="1:32"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</row>
    <row r="88" spans="1:32">
      <c r="B88" s="228" t="s">
        <v>290</v>
      </c>
      <c r="C88" s="228"/>
      <c r="D88" s="228"/>
      <c r="E88" s="228"/>
      <c r="F88" s="228"/>
      <c r="G88" s="900"/>
      <c r="H88" s="900"/>
      <c r="I88" s="900"/>
      <c r="J88" s="900"/>
      <c r="K88" s="900"/>
      <c r="L88" s="228"/>
      <c r="M88" s="901" t="s">
        <v>292</v>
      </c>
      <c r="N88" s="901"/>
      <c r="O88" s="901"/>
      <c r="P88" s="901"/>
      <c r="Q88" s="901"/>
      <c r="R88" s="901"/>
      <c r="S88" s="901"/>
      <c r="T88" s="901"/>
      <c r="U88" s="901"/>
      <c r="V88" s="901"/>
      <c r="Y88" s="228"/>
      <c r="Z88" s="228" t="s">
        <v>293</v>
      </c>
      <c r="AA88" s="205"/>
      <c r="AB88" s="228"/>
      <c r="AC88" s="242" t="s">
        <v>295</v>
      </c>
      <c r="AD88" s="901"/>
      <c r="AE88" s="901"/>
    </row>
    <row r="89" spans="1:32">
      <c r="B89" s="235"/>
      <c r="C89" s="235"/>
      <c r="D89" s="235"/>
      <c r="E89" s="235"/>
      <c r="F89" s="235"/>
      <c r="G89" s="899" t="s">
        <v>294</v>
      </c>
      <c r="H89" s="899"/>
      <c r="I89" s="899"/>
      <c r="J89" s="899"/>
      <c r="K89" s="899"/>
      <c r="L89" s="235"/>
      <c r="M89" s="899" t="s">
        <v>296</v>
      </c>
      <c r="N89" s="899"/>
      <c r="O89" s="899"/>
      <c r="P89" s="899"/>
      <c r="Q89" s="899"/>
      <c r="R89" s="899"/>
      <c r="S89" s="899"/>
      <c r="T89" s="899"/>
      <c r="U89" s="899"/>
      <c r="V89" s="899"/>
      <c r="W89" s="317"/>
      <c r="X89" s="205"/>
      <c r="Y89" s="235"/>
      <c r="Z89" s="235"/>
      <c r="AA89" s="235"/>
      <c r="AB89" s="235"/>
      <c r="AC89" s="235"/>
      <c r="AD89" s="899"/>
      <c r="AE89" s="899"/>
      <c r="AF89" s="317"/>
    </row>
    <row r="90" spans="1:32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</row>
    <row r="91" spans="1:32">
      <c r="B91" s="224" t="s">
        <v>1</v>
      </c>
      <c r="C91" s="901"/>
      <c r="D91" s="901"/>
      <c r="E91" s="228" t="s">
        <v>2</v>
      </c>
      <c r="F91" s="901"/>
      <c r="G91" s="901"/>
      <c r="H91" s="901"/>
      <c r="I91" s="901"/>
      <c r="J91" s="901"/>
      <c r="K91" s="901"/>
      <c r="L91" s="901"/>
      <c r="M91" s="901"/>
      <c r="N91" s="904" t="s">
        <v>3</v>
      </c>
      <c r="O91" s="904"/>
      <c r="P91" s="905"/>
      <c r="Q91" s="90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</row>
    <row r="92" spans="1:32">
      <c r="B92" s="224"/>
      <c r="C92" s="204"/>
      <c r="D92" s="204"/>
      <c r="E92" s="228"/>
      <c r="F92" s="204"/>
      <c r="G92" s="204"/>
      <c r="H92" s="204"/>
      <c r="I92" s="204"/>
      <c r="J92" s="204"/>
      <c r="K92" s="204"/>
      <c r="L92" s="204"/>
      <c r="M92" s="204"/>
      <c r="N92" s="236"/>
      <c r="O92" s="236"/>
      <c r="P92" s="212"/>
      <c r="Q92" s="212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</row>
    <row r="93" spans="1:32">
      <c r="B93" s="224"/>
      <c r="C93" s="204"/>
      <c r="D93" s="204"/>
      <c r="E93" s="228"/>
      <c r="F93" s="204"/>
      <c r="G93" s="204"/>
      <c r="H93" s="204"/>
      <c r="I93" s="204"/>
      <c r="J93" s="204"/>
      <c r="K93" s="204"/>
      <c r="L93" s="204"/>
      <c r="M93" s="204"/>
      <c r="N93" s="236"/>
      <c r="O93" s="236"/>
      <c r="P93" s="212"/>
      <c r="Q93" s="212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</row>
    <row r="94" spans="1:32" s="207" customFormat="1" ht="11.25">
      <c r="D94" s="854" t="s">
        <v>297</v>
      </c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54"/>
      <c r="Q94" s="854"/>
      <c r="R94" s="854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</row>
    <row r="95" spans="1:32" s="207" customFormat="1" ht="11.25">
      <c r="D95" s="854" t="s">
        <v>346</v>
      </c>
      <c r="E95" s="854"/>
      <c r="F95" s="854"/>
      <c r="G95" s="854"/>
      <c r="H95" s="854"/>
      <c r="I95" s="854"/>
      <c r="J95" s="854"/>
      <c r="K95" s="854"/>
      <c r="L95" s="854"/>
      <c r="M95" s="854"/>
      <c r="N95" s="854"/>
      <c r="O95" s="854"/>
      <c r="P95" s="854"/>
      <c r="Q95" s="854"/>
      <c r="R95" s="854"/>
      <c r="S95" s="854"/>
      <c r="T95" s="854"/>
      <c r="U95" s="854"/>
      <c r="V95" s="854"/>
      <c r="W95" s="854"/>
      <c r="X95" s="854"/>
      <c r="Y95" s="854"/>
      <c r="Z95" s="854"/>
      <c r="AA95" s="854"/>
      <c r="AB95" s="854"/>
      <c r="AC95" s="854"/>
    </row>
    <row r="96" spans="1:32">
      <c r="B96" s="213"/>
      <c r="W96" s="214" t="s">
        <v>347</v>
      </c>
    </row>
    <row r="97" spans="23:29">
      <c r="W97" s="215" t="s">
        <v>453</v>
      </c>
      <c r="AB97" s="318">
        <f>AB7-'F2'!BT47</f>
        <v>0</v>
      </c>
      <c r="AC97" s="318">
        <f>AC7-'F2'!BU47</f>
        <v>0</v>
      </c>
    </row>
    <row r="98" spans="23:29">
      <c r="W98" s="215" t="s">
        <v>487</v>
      </c>
      <c r="AB98" s="181">
        <f>AB42-'F2'!BT48</f>
        <v>0</v>
      </c>
      <c r="AC98" s="181">
        <f>AC42-'F2'!BU48</f>
        <v>0</v>
      </c>
    </row>
  </sheetData>
  <sheetProtection formatCells="0" formatColumns="0" autoFilter="0"/>
  <mergeCells count="159"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76:W76"/>
    <mergeCell ref="X76:AA76"/>
    <mergeCell ref="B75:W75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B84:W84"/>
    <mergeCell ref="X84:AA84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6:W66"/>
    <mergeCell ref="X66:AA66"/>
    <mergeCell ref="B71:W71"/>
    <mergeCell ref="X71:AA71"/>
    <mergeCell ref="X73:AA73"/>
    <mergeCell ref="B72:W72"/>
    <mergeCell ref="X72:AA72"/>
    <mergeCell ref="X60:AA60"/>
    <mergeCell ref="X59:AA59"/>
    <mergeCell ref="X58:AA58"/>
    <mergeCell ref="X57:AA57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X49:AA49"/>
    <mergeCell ref="X48:AA48"/>
    <mergeCell ref="X45:AA45"/>
    <mergeCell ref="X54:AA54"/>
    <mergeCell ref="X53:AA53"/>
    <mergeCell ref="X51:AA51"/>
    <mergeCell ref="X52:AA52"/>
    <mergeCell ref="X50:AA50"/>
    <mergeCell ref="X56:AA56"/>
    <mergeCell ref="X55:AA55"/>
    <mergeCell ref="B37:W37"/>
    <mergeCell ref="X37:AA37"/>
    <mergeCell ref="B36:W36"/>
    <mergeCell ref="X36:AA36"/>
    <mergeCell ref="B35:W35"/>
    <mergeCell ref="X35:AA35"/>
    <mergeCell ref="B34:W34"/>
    <mergeCell ref="X34:AA34"/>
    <mergeCell ref="X47:AA47"/>
    <mergeCell ref="X46:AA46"/>
    <mergeCell ref="B41:W41"/>
    <mergeCell ref="X41:AA41"/>
    <mergeCell ref="X44:AA44"/>
    <mergeCell ref="B38:W38"/>
    <mergeCell ref="X38:AA38"/>
    <mergeCell ref="X43:AA43"/>
    <mergeCell ref="X42:AA42"/>
    <mergeCell ref="B39:W39"/>
    <mergeCell ref="X39:AA39"/>
    <mergeCell ref="B40:W40"/>
    <mergeCell ref="X40:AA40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2014-10-24T04:32:27Z</cp:lastPrinted>
  <dcterms:created xsi:type="dcterms:W3CDTF">2010-12-28T09:45:54Z</dcterms:created>
  <dcterms:modified xsi:type="dcterms:W3CDTF">2014-10-30T06:52:06Z</dcterms:modified>
</cp:coreProperties>
</file>