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70" windowWidth="15480" windowHeight="1152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закл.договоров'!$A$4:$I$4</definedName>
    <definedName name="_xlnm.Print_Area" localSheetId="0">Свод!$A$1:$K$117</definedName>
  </definedNames>
  <calcPr calcId="145621" refMode="R1C1"/>
</workbook>
</file>

<file path=xl/calcChain.xml><?xml version="1.0" encoding="utf-8"?>
<calcChain xmlns="http://schemas.openxmlformats.org/spreadsheetml/2006/main">
  <c r="E89" i="2" l="1"/>
  <c r="F89" i="2"/>
  <c r="G89" i="2"/>
  <c r="H89" i="2"/>
  <c r="I89" i="2"/>
  <c r="J89" i="2"/>
  <c r="K89" i="2"/>
  <c r="D89" i="2"/>
  <c r="E7" i="2"/>
  <c r="F7" i="2"/>
  <c r="G7" i="2"/>
  <c r="H7" i="2"/>
  <c r="I7" i="2"/>
  <c r="J7" i="2"/>
  <c r="K7" i="2"/>
  <c r="D7" i="2"/>
  <c r="G52" i="3" l="1"/>
  <c r="G49" i="3"/>
  <c r="G48" i="3"/>
  <c r="G47" i="3"/>
  <c r="G46" i="3"/>
  <c r="G45" i="3"/>
  <c r="G44" i="3"/>
  <c r="G53" i="3"/>
  <c r="G51" i="3"/>
  <c r="G50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</calcChain>
</file>

<file path=xl/sharedStrings.xml><?xml version="1.0" encoding="utf-8"?>
<sst xmlns="http://schemas.openxmlformats.org/spreadsheetml/2006/main" count="819" uniqueCount="278">
  <si>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</si>
  <si>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</si>
  <si>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</si>
  <si>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</si>
  <si>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</si>
  <si>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</si>
  <si>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</si>
  <si>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</si>
  <si>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</si>
  <si>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</si>
  <si>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</si>
  <si>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</si>
  <si>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</si>
  <si>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</si>
  <si>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</si>
  <si>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</si>
  <si>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</si>
  <si>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</si>
  <si>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</si>
  <si>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ПС 110/35/10 кВ "Тамбовская № 6"</t>
  </si>
  <si>
    <t xml:space="preserve">ПС 110/35/10 кВ "Комсомольская" </t>
  </si>
  <si>
    <t xml:space="preserve">ПС 110/35/10 кВ "Промышленная" </t>
  </si>
  <si>
    <t>ПС 110/10 кВ "Новолядинская"</t>
  </si>
  <si>
    <t>ПС 35/10 кВ "Тулиновская"</t>
  </si>
  <si>
    <t>ПС 110/6 кВ "Тамбовская № 8"</t>
  </si>
  <si>
    <t>ПС 35/10 кВ "Черняновская"</t>
  </si>
  <si>
    <t>12 месяцев</t>
  </si>
  <si>
    <t>ПС 35/10 кВ "Тимирязевская"</t>
  </si>
  <si>
    <t>ПС 110/6 кВ "Тамбовская № 5"</t>
  </si>
  <si>
    <t>ПС 35/10 кВ "Горельская"</t>
  </si>
  <si>
    <t>ПС 35/10 кВ "П. Пригородная"</t>
  </si>
  <si>
    <t>ПС 35/10 кВ "Знаменская"</t>
  </si>
  <si>
    <t>ПС 35/10 кВ "Селезневская"</t>
  </si>
  <si>
    <t>ПС 110/35/6 кВ "Рассказовская"</t>
  </si>
  <si>
    <t>ПС 35/10 кВ "Татановская"</t>
  </si>
  <si>
    <t>ПС 110/10 кВ "Малоталинская"</t>
  </si>
  <si>
    <t>ПС 35/10 кВ "Столовская"</t>
  </si>
  <si>
    <t>ПС 110/10 кВ "Спасская"</t>
  </si>
  <si>
    <t>ФКУ "Москва-Волгоград"</t>
  </si>
  <si>
    <t>ПС 35/10 кВ "Ивановская"</t>
  </si>
  <si>
    <t>ПС 35/10 кВ "Авангардская"</t>
  </si>
  <si>
    <t>ПС 35/10 кВ "Пичерская"</t>
  </si>
  <si>
    <t>ПС 35/10 кВ "Платоновская"</t>
  </si>
  <si>
    <t>ПС 35/10 кВ "Серебряковская"</t>
  </si>
  <si>
    <t>ПС 35/10 кВ "Бокинская"</t>
  </si>
  <si>
    <t>Безрукова Людмила Андреевна</t>
  </si>
  <si>
    <t>Третьяков Александр Иванович</t>
  </si>
  <si>
    <t>Часовских Александр Сергеевич</t>
  </si>
  <si>
    <t>Старкова Ольга Ивановна</t>
  </si>
  <si>
    <t>Антонова Зоя Ивановна</t>
  </si>
  <si>
    <t>Калнин Александр Юрьевич</t>
  </si>
  <si>
    <t>Трушин Александр Петрович</t>
  </si>
  <si>
    <t>Голованов Алексей Павлович</t>
  </si>
  <si>
    <t>Мещеряков Сергей Викторович</t>
  </si>
  <si>
    <t>Митюхина Валентина Васильевна</t>
  </si>
  <si>
    <t>Путилина Валентина Евграфовна</t>
  </si>
  <si>
    <t>Худяков Владимир Александрович</t>
  </si>
  <si>
    <t>Мачихина Ольга Владимировна</t>
  </si>
  <si>
    <t>Гранкина Зоя Васильевна</t>
  </si>
  <si>
    <t>Рубцова Елена Константиновна</t>
  </si>
  <si>
    <t>Бутырский Владимир Николаевич</t>
  </si>
  <si>
    <t>Пономарев Александр Юрьевич</t>
  </si>
  <si>
    <t>Суслова Наталья Дмитриевна</t>
  </si>
  <si>
    <t>ПС 110/35/10 кВ Кузьминская</t>
  </si>
  <si>
    <t>ООО "ГЭС-Инвест"</t>
  </si>
  <si>
    <t>4 месяца</t>
  </si>
  <si>
    <t>24 месяца</t>
  </si>
  <si>
    <t>ПС 35/10 кВ "Авдеевская"</t>
  </si>
  <si>
    <t>ПС 35/10 кВ "Бахаревская"</t>
  </si>
  <si>
    <t>ПС 35/10 кВ "Верхоценская"</t>
  </si>
  <si>
    <t>ПС 35/10 кВ "Суравская"</t>
  </si>
  <si>
    <t>ПС 35/10 кВ "Сухотинская"</t>
  </si>
  <si>
    <t>ПС 35/10 кВ "Ярославская"</t>
  </si>
  <si>
    <t>Иванов Дмитрий Михайлович</t>
  </si>
  <si>
    <t>Пономарев Артем Юрьевич</t>
  </si>
  <si>
    <t>Евстифеев Юрий Иванович</t>
  </si>
  <si>
    <t>Земцов Сергей Михайлович</t>
  </si>
  <si>
    <t>Гугняев Геннадий Анатольевич</t>
  </si>
  <si>
    <t>Исаев Олег Егорович</t>
  </si>
  <si>
    <t>Илларионов Сергей Васильевич</t>
  </si>
  <si>
    <t>Проскурякова Светлана Алексеевна</t>
  </si>
  <si>
    <t>Гаврилов Андрей Юрьевич</t>
  </si>
  <si>
    <t>Асоян Телли Вазировна</t>
  </si>
  <si>
    <t>Манорик Сергей Владимирович</t>
  </si>
  <si>
    <t>Рассказов Сергей Петрович</t>
  </si>
  <si>
    <t>Ерохина Валентина Анатольевна</t>
  </si>
  <si>
    <t>Переведенцев Владимир Викторвич</t>
  </si>
  <si>
    <t>Кашковская Ирина Владимировна</t>
  </si>
  <si>
    <t>Подовинников Андрей Александрович</t>
  </si>
  <si>
    <t>Егоров Виталий Дмитриевич</t>
  </si>
  <si>
    <t>Каверин Павел Николаевич</t>
  </si>
  <si>
    <t>Чекменев Сергей Николаевич</t>
  </si>
  <si>
    <t>ООО "Козерог"</t>
  </si>
  <si>
    <t>Общество с ограниченной ответственностью "Лидер"</t>
  </si>
  <si>
    <t>ООО "Мостострой"</t>
  </si>
  <si>
    <t>ЗАО "Русские Башни"</t>
  </si>
  <si>
    <t>ООО "Инжавинская птицефабрика"</t>
  </si>
  <si>
    <t>ООО "Утро"</t>
  </si>
  <si>
    <t>ПС 35/10 кВ "Саюкинская"</t>
  </si>
  <si>
    <t>3 месяца</t>
  </si>
  <si>
    <t>Общество с ограниченной способностью ИЗВЕСТНЯК</t>
  </si>
  <si>
    <t>ПС 35/10 кВ «Лукинская»</t>
  </si>
  <si>
    <t xml:space="preserve"> </t>
  </si>
  <si>
    <t>ПС 110/35/10 кВ «Токаревская»</t>
  </si>
  <si>
    <t>ПС 110/35/10 кВ «М. Горьковская»</t>
  </si>
  <si>
    <t>ПС 110/35/10 кВ «Мучкапская»</t>
  </si>
  <si>
    <t>6 месяцев</t>
  </si>
  <si>
    <t>Токаревская ЦРБ ТОГБУЗ</t>
  </si>
  <si>
    <t>Администрация Карпельского сельсовета Мордовского района Тамбовской области</t>
  </si>
  <si>
    <t>Общество с ограниченной ответственностью "Теремок"</t>
  </si>
  <si>
    <t>Открытое акционерное общество имени Кирова</t>
  </si>
  <si>
    <t>ЗАО Русские башни ЗАО</t>
  </si>
  <si>
    <t>Цнинстрой ООО</t>
  </si>
  <si>
    <t>Администрация Алексеевского сельсов ета</t>
  </si>
  <si>
    <t>Владимир Каширин</t>
  </si>
  <si>
    <t>Лох Владимир Васильевич</t>
  </si>
  <si>
    <t>Администрация Вязовского сельсовета  Жердевского района Тамбовской обла сти</t>
  </si>
  <si>
    <t>Администрация Володарского сельсове та Жердевского района Тамбовской об ласти</t>
  </si>
  <si>
    <t>ЗАО Русские башни</t>
  </si>
  <si>
    <t>ООО Жилищно-коммунальные системы</t>
  </si>
  <si>
    <t>ПС 35/10 кВ "Изосимовская"</t>
  </si>
  <si>
    <t>ПС 35/10 кВ "Тарбеевская"</t>
  </si>
  <si>
    <t>ПС 35/10 кВ "Петровская"</t>
  </si>
  <si>
    <t>ПС 35/10 кВ "Пригородная"</t>
  </si>
  <si>
    <t>ПС 35/10 кВ "Устьинская"</t>
  </si>
  <si>
    <t>ПС 35/10 кВ "Н. Васильевская"</t>
  </si>
  <si>
    <t>ПС 35/10 кВ "Б. Избердеевская"</t>
  </si>
  <si>
    <t>ПС 35/10 кВ "Новоюрьевская"</t>
  </si>
  <si>
    <t>ПС 35/10 кВ "Яблоновецкая"</t>
  </si>
  <si>
    <t>ПС 35/10 кВ "Жидиловская"</t>
  </si>
  <si>
    <t>ПС 35/10 кВ «Екатерининская»</t>
  </si>
  <si>
    <t>ПС 35/10 кВ "КИМ"</t>
  </si>
  <si>
    <t>ПС 35/10 кВ "Ситовская"</t>
  </si>
  <si>
    <t>ПС 35/10 кВ "Вырубовская"</t>
  </si>
  <si>
    <t>ПС 35/10 кВ "Глазковская"</t>
  </si>
  <si>
    <t>ПС 35/10 кВ "Ранинская"</t>
  </si>
  <si>
    <t>ПС 35/10 кВ "Сабуровская"</t>
  </si>
  <si>
    <t>ПС 35/10 кВ "Б.Дорога"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</si>
  <si>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</si>
  <si>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</si>
  <si>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</si>
  <si>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</si>
  <si>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</si>
  <si>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ПС 110/10 кВ "Архангельская"</t>
  </si>
  <si>
    <t>Тамбовская индейка ООО</t>
  </si>
  <si>
    <t>Чермошенцев Владимир Борисович</t>
  </si>
  <si>
    <t>Дубровский Андрей Викторович</t>
  </si>
  <si>
    <t>Сухарева Александра Николаевна</t>
  </si>
  <si>
    <t>Зайцев Иван Егорович</t>
  </si>
  <si>
    <t>Труба Елена Алексеевна</t>
  </si>
  <si>
    <t>ПС 110/27,5/6/10 кВ Первомайская</t>
  </si>
  <si>
    <t>ГЭС-Инвест ООО</t>
  </si>
  <si>
    <t>Управление автомобильной магистрали  Москва - Волгоград Федерального до рожного агенства ФКУ</t>
  </si>
  <si>
    <t>ПС 110/35/10 кВ "Староюрьевская"</t>
  </si>
  <si>
    <t>Администрация Староюрьевского район а</t>
  </si>
  <si>
    <t>Ремнева Эльмира Мирзамогамедовна</t>
  </si>
  <si>
    <t>Администрация Хмелевского сельсовет а</t>
  </si>
  <si>
    <t>Поздняков Дмитрий Николаевич</t>
  </si>
  <si>
    <t>Сенцова Раиса Александровна</t>
  </si>
  <si>
    <t>Бруйков Алексей Александрович</t>
  </si>
  <si>
    <t>Администрация Поповского сельсовета  Староюрьевского района Тамбовской области</t>
  </si>
  <si>
    <t>Русские башни   ЗАО</t>
  </si>
  <si>
    <t>ПС 35/10 кВ "Екатерининская"</t>
  </si>
  <si>
    <t>Администрация Екатерининского сельс овета</t>
  </si>
  <si>
    <t>Ламонова Надежда Александровна</t>
  </si>
  <si>
    <t>Русские башни ЗАО</t>
  </si>
  <si>
    <t>Касымов Микаил Салмович</t>
  </si>
  <si>
    <t>Касымов Сулейман Салмович</t>
  </si>
  <si>
    <t>Жабина Ольга Анатольевна</t>
  </si>
  <si>
    <t>Межмуниципальный отдел Министерства  внутренних дел Российской Федераци и Мичуринский</t>
  </si>
  <si>
    <t>Владислав Вячеславович Клевцов</t>
  </si>
  <si>
    <t>Мишина Ирина Дмитриевна</t>
  </si>
  <si>
    <t>Сироткин Павел Владимирович</t>
  </si>
  <si>
    <t>Рожков Михаил Александрович</t>
  </si>
  <si>
    <t>Буякевич Ольга Викторовна</t>
  </si>
  <si>
    <t>Попова Зоя Михайловна</t>
  </si>
  <si>
    <t>Чекальдина Марина Васильевна</t>
  </si>
  <si>
    <t>Лосев Денис Сергеевич</t>
  </si>
  <si>
    <t>Суворов Николай Ютальевич</t>
  </si>
  <si>
    <t>Перепечина Светлана Николаевна</t>
  </si>
  <si>
    <t>УФК по Тамбовской области (Админист рация Ярославского сельсовета Никиф оровского района Тамбовской области )</t>
  </si>
  <si>
    <t>Гришанова Анна Ивановна</t>
  </si>
  <si>
    <t>МЦБ Никифоровского района МУК</t>
  </si>
  <si>
    <t>ПС35/10 кВ "КИМ"</t>
  </si>
  <si>
    <t>Дмитриевцев Александр Дмитриевич</t>
  </si>
  <si>
    <t>ПС 35/10 "Гавриловская"</t>
  </si>
  <si>
    <t>ПС 35/10 "Заводская"</t>
  </si>
  <si>
    <t>ПС 35/10 "Калаисская"</t>
  </si>
  <si>
    <t>ПС 35/10 "Филатовская"</t>
  </si>
  <si>
    <t>ПС 35/10 "Марьинская"</t>
  </si>
  <si>
    <t>ПС 35/10 "Восточная"</t>
  </si>
  <si>
    <t>ПС 35/10 "Балыклейская"</t>
  </si>
  <si>
    <t>ПС 35/10 "Никитинская"</t>
  </si>
  <si>
    <t>ПС 110/35/10 "Инжавинская"</t>
  </si>
  <si>
    <t>ПС 110/35/10 "Кирсановская"</t>
  </si>
  <si>
    <t>Закрытое акционерное общество "Русские Башни" _ с. Паревка _ Инж. р-н_новая задача</t>
  </si>
  <si>
    <t>Кондратьев Николай Николаевич</t>
  </si>
  <si>
    <t>Яшугин Николай Николаевич</t>
  </si>
  <si>
    <t>Закрытое акционерное общество "Русские Башни" _ дер. Куриловка _ Гавриловский р-н</t>
  </si>
  <si>
    <t>Махмудова Наталья Анатольевна</t>
  </si>
  <si>
    <t>Хвостов Сергей Станиславович  _  ИнжРЭС</t>
  </si>
  <si>
    <t>Глухова Галина Владимировна</t>
  </si>
  <si>
    <t>ПС 35/10 "Крюковская"</t>
  </si>
  <si>
    <t>ПС 35/10 "Чернитовская"</t>
  </si>
  <si>
    <t>ПС 35/10 "Подлесная"</t>
  </si>
  <si>
    <t>ПС 35/10 "Кулеватовская"</t>
  </si>
  <si>
    <t>ПС 35/10 "Пахотноугловская"</t>
  </si>
  <si>
    <t>ПС 35/10 "Бондарская"</t>
  </si>
  <si>
    <t>ПС 35/10 "Северная"</t>
  </si>
  <si>
    <t>ПС 35/10 "Вернадовская"</t>
  </si>
  <si>
    <t>ПС 35/10 "Егоровская"</t>
  </si>
  <si>
    <t>ПС 35/10 "Рудовская"</t>
  </si>
  <si>
    <t>ПС 35/10 "Ламская"</t>
  </si>
  <si>
    <t>ПС 35/10 "Рыбинская"</t>
  </si>
  <si>
    <t>ПС 35/10 "Дегтянская"</t>
  </si>
  <si>
    <t>ПС 35/10 "Старотомниковская"</t>
  </si>
  <si>
    <t>ПС 35/10 "Серповская"</t>
  </si>
  <si>
    <t>ПС 35/10 "Троицкоросляйская"</t>
  </si>
  <si>
    <t>ПС 35/10 "Верхнеярославская"</t>
  </si>
  <si>
    <t>ПС 35/10 "Покрововасильевская"</t>
  </si>
  <si>
    <t>ПС 110/35/10 "Сосновская"</t>
  </si>
  <si>
    <t>ПС 110/35/6 "Камвольная"</t>
  </si>
  <si>
    <t>ПС 110/10 "Шачинская"</t>
  </si>
  <si>
    <t>Общество с ограниченной ответственностью «Сосновка-АГРО-Инвест» _ р.п. Сосновка</t>
  </si>
  <si>
    <t>Трубников Андрей Сергеевич</t>
  </si>
  <si>
    <t>Закрытое акционерное общество "Русские Башни" _ Тр. Росляи</t>
  </si>
  <si>
    <t>Закрытое акционерное общество "Русские Башни" _ Шача Молоканская</t>
  </si>
  <si>
    <t>Богомолова Лидия Ивановна</t>
  </si>
  <si>
    <t>Белянин Владимир Анатольевич</t>
  </si>
  <si>
    <t>Крестьянское фермерское хозяйство «Восход»</t>
  </si>
  <si>
    <t>Администрация Верхнеярославского сельсовета Сосновского района Тамбовской области _ В. Ярославка _ новая задача</t>
  </si>
  <si>
    <t>Администрация Верхнеярославского сельсовета Сосновского района Тамбовской области _ П. Васильевка _ новая задача</t>
  </si>
  <si>
    <t>Сальников Сергей Николаевич</t>
  </si>
  <si>
    <t>Сластухин Александр Анатольевич</t>
  </si>
  <si>
    <t>Насибян Степан Владикович</t>
  </si>
  <si>
    <t>Администрация Пахотноугловского сельсовета Бондарского района Тамбовской области</t>
  </si>
  <si>
    <t>Жилин Сергей Анатольевич</t>
  </si>
  <si>
    <t>ПС 35/10 кВ "Полетаевская"</t>
  </si>
  <si>
    <t>ПС 35/10 кВ "Н. Сергиевская"</t>
  </si>
  <si>
    <t>ПС 35/10 кВ "Протасовская"</t>
  </si>
  <si>
    <t>ПС 110/35/10 кВ "Ржаксинская"</t>
  </si>
  <si>
    <t>ПС 35/10 кВ "В.Вершинская"</t>
  </si>
  <si>
    <t>ПС 35/10 кВ "Черняевская"</t>
  </si>
  <si>
    <t>ПС 35/10 кВ "Туголуковская"</t>
  </si>
  <si>
    <t>ПС 35/10 кВ "Артемовская"</t>
  </si>
  <si>
    <t>ПС 110/35/10 кВ "Мордовская"</t>
  </si>
  <si>
    <t>ПС 35/10 кВ "Максимовская"</t>
  </si>
  <si>
    <t>ПС 35/10 кВ "Бурнакская"</t>
  </si>
  <si>
    <t>ПС 110/35/10 кВ "М. Горьковская"</t>
  </si>
  <si>
    <t>ПС 35/10 кВ "Золотовская"</t>
  </si>
  <si>
    <t>ПС 35/10 кВ "Павлодарская"</t>
  </si>
  <si>
    <t>ПС 35/10 кВ "Росляйская"</t>
  </si>
  <si>
    <t>ПС 35/10 кВ "Сукмановская"</t>
  </si>
  <si>
    <t>ПС 35/10 кВ "Львовская"</t>
  </si>
  <si>
    <t>ПС 110/10 кВ "Богдановская"</t>
  </si>
  <si>
    <t>ПС 110/35/10 кВ "Павловская"</t>
  </si>
  <si>
    <t>ПС 35/10 кВ «Селезневская»</t>
  </si>
  <si>
    <t>ПС 110/35/10 кВ «Промышленная»</t>
  </si>
  <si>
    <t>ПС 35/10 кВ «Тулиновская»</t>
  </si>
  <si>
    <t>ПС 110/35/10 кВ «Комсомольская»</t>
  </si>
  <si>
    <t>ПС 110/35/10 кВ«Комсомольская»</t>
  </si>
  <si>
    <t xml:space="preserve">  ПС 35/10 кВ «П. Пригородная»</t>
  </si>
  <si>
    <t>ПС 110/6 кВ «Тамбовская № 8»</t>
  </si>
  <si>
    <t>ПС 35/10 кВ«Селезневская»</t>
  </si>
  <si>
    <t>ПС 35/10 кВ «Тимирязевская»</t>
  </si>
  <si>
    <t>ПС 110/35/10 кВ «Тамбовская № 6»</t>
  </si>
  <si>
    <t>ПС 110/10 кВ «Н. Лядинская»</t>
  </si>
  <si>
    <t>ПС 35/10 кВ «Татановская»</t>
  </si>
  <si>
    <t>ПС 35/10 кВ «Столовская»</t>
  </si>
  <si>
    <t>ПС 110/35/10 кВ «Кузьминская»</t>
  </si>
  <si>
    <t>ПС 110/10 кВ «М. Талинская»</t>
  </si>
  <si>
    <t>ПС 35/10 кВ «Черняновская»</t>
  </si>
  <si>
    <t>ПС 35 /10 кВ «Бахаревская»</t>
  </si>
  <si>
    <t>Тамбовэнерго</t>
  </si>
  <si>
    <t>№</t>
  </si>
  <si>
    <t>Сведения о деятельности филиала ОАО " МРСК Центра" - "Тамбовэнерго" по технологическому присоединению за Ноябрь 2013г.</t>
  </si>
  <si>
    <t>Пообъектная информация по заключенным договорам ТП за Ноябрь 2013 г.</t>
  </si>
  <si>
    <t xml:space="preserve">Максимальная мощность, кВт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</si>
</sst>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0"/>
    <numFmt numFmtId="165" formatCode="#,##0.0000"/>
    <numFmt numFmtId="166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5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05">
    <xf numFmtId="0" fontId="0" fillId="0" borderId="0" xfId="0"/>
    <xf numFmtId="0" fontId="0" fillId="0" borderId="0" xfId="0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/>
    <xf numFmtId="0" fontId="9" fillId="0" borderId="0" xfId="0" applyFont="1" applyAlignment="1">
      <alignment horizontal="center" vertical="center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2" fontId="5" fillId="0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0" fillId="0" borderId="0" xfId="0" applyFill="1" applyBorder="1"/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5" borderId="0" xfId="0" applyFont="1" applyFill="1"/>
    <xf numFmtId="0" fontId="7" fillId="0" borderId="1" xfId="152" applyFill="1" applyBorder="1" applyAlignment="1">
      <alignment horizontal="center" vertical="center" wrapText="1"/>
    </xf>
    <xf numFmtId="0" fontId="0" fillId="5" borderId="0" xfId="0" applyFill="1"/>
    <xf numFmtId="14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46" applyFont="1" applyFill="1" applyBorder="1" applyAlignment="1">
      <alignment horizontal="center" vertical="center" wrapText="1"/>
    </xf>
    <xf numFmtId="2" fontId="5" fillId="0" borderId="1" xfId="142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5" xfId="142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 applyProtection="1">
      <alignment horizontal="center" vertical="center" wrapText="1"/>
    </xf>
    <xf numFmtId="0" fontId="9" fillId="0" borderId="1" xfId="150" applyFont="1" applyFill="1" applyBorder="1" applyAlignment="1">
      <alignment horizontal="center" vertical="center" wrapText="1"/>
    </xf>
    <xf numFmtId="0" fontId="9" fillId="0" borderId="1" xfId="151" applyFont="1" applyFill="1" applyBorder="1" applyAlignment="1">
      <alignment horizontal="center" vertical="center" wrapText="1"/>
    </xf>
    <xf numFmtId="0" fontId="9" fillId="0" borderId="1" xfId="146" applyFont="1" applyFill="1" applyBorder="1" applyAlignment="1">
      <alignment horizontal="center" vertical="center" wrapText="1"/>
    </xf>
    <xf numFmtId="0" fontId="9" fillId="0" borderId="1" xfId="153" applyFont="1" applyFill="1" applyBorder="1" applyAlignment="1">
      <alignment horizontal="center" vertical="center" wrapText="1"/>
    </xf>
    <xf numFmtId="0" fontId="9" fillId="0" borderId="1" xfId="154" applyFont="1" applyFill="1" applyBorder="1" applyAlignment="1">
      <alignment horizontal="center" vertical="center" wrapText="1"/>
    </xf>
    <xf numFmtId="0" fontId="9" fillId="0" borderId="1" xfId="155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11" applyFont="1" applyBorder="1" applyAlignment="1">
      <alignment horizontal="center" vertical="center" wrapText="1"/>
    </xf>
    <xf numFmtId="0" fontId="5" fillId="0" borderId="1" xfId="11" applyFont="1" applyBorder="1" applyAlignment="1">
      <alignment horizontal="center" vertical="center"/>
    </xf>
    <xf numFmtId="0" fontId="5" fillId="0" borderId="1" xfId="11" applyFont="1" applyFill="1" applyBorder="1" applyAlignment="1">
      <alignment horizontal="center" vertical="center"/>
    </xf>
    <xf numFmtId="0" fontId="5" fillId="5" borderId="1" xfId="1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9" fillId="5" borderId="0" xfId="0" applyNumberFormat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165" fontId="0" fillId="0" borderId="0" xfId="0" applyNumberFormat="1"/>
    <xf numFmtId="1" fontId="18" fillId="0" borderId="0" xfId="0" applyNumberFormat="1" applyFont="1" applyFill="1" applyBorder="1"/>
    <xf numFmtId="0" fontId="17" fillId="2" borderId="3" xfId="0" applyFont="1" applyFill="1" applyBorder="1" applyAlignment="1">
      <alignment horizontal="center" vertical="center" wrapText="1"/>
    </xf>
    <xf numFmtId="4" fontId="0" fillId="0" borderId="0" xfId="0" applyNumberFormat="1"/>
    <xf numFmtId="0" fontId="18" fillId="0" borderId="0" xfId="0" applyFont="1" applyFill="1" applyBorder="1"/>
    <xf numFmtId="164" fontId="18" fillId="0" borderId="0" xfId="0" applyNumberFormat="1" applyFont="1" applyFill="1" applyBorder="1"/>
    <xf numFmtId="0" fontId="5" fillId="0" borderId="0" xfId="0" applyFont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6" fontId="0" fillId="0" borderId="0" xfId="0" applyNumberFormat="1"/>
    <xf numFmtId="166" fontId="9" fillId="0" borderId="0" xfId="0" applyNumberFormat="1" applyFont="1"/>
    <xf numFmtId="166" fontId="17" fillId="2" borderId="2" xfId="0" applyNumberFormat="1" applyFont="1" applyFill="1" applyBorder="1" applyAlignment="1">
      <alignment horizontal="center" vertical="center" wrapText="1"/>
    </xf>
    <xf numFmtId="166" fontId="15" fillId="3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5" fillId="5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9" fillId="0" borderId="1" xfId="146" applyNumberFormat="1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166" fontId="9" fillId="0" borderId="1" xfId="148" applyNumberFormat="1" applyFont="1" applyFill="1" applyBorder="1" applyAlignment="1">
      <alignment horizontal="center" vertical="center" wrapText="1"/>
    </xf>
    <xf numFmtId="166" fontId="9" fillId="0" borderId="1" xfId="145" applyNumberFormat="1" applyFont="1" applyFill="1" applyBorder="1" applyAlignment="1">
      <alignment horizontal="center" vertical="center" wrapText="1"/>
    </xf>
    <xf numFmtId="166" fontId="9" fillId="0" borderId="1" xfId="1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1" fontId="17" fillId="2" borderId="4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</cellXfs>
  <cellStyles count="156">
    <cellStyle name="Гиперссылка 2" xfId="1"/>
    <cellStyle name="Обычный" xfId="0" builtinId="0"/>
    <cellStyle name="Обычный 10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1" xfId="12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0" xfId="24"/>
    <cellStyle name="Обычный 121" xfId="25"/>
    <cellStyle name="Обычный 13" xfId="26"/>
    <cellStyle name="Обычный 14" xfId="27"/>
    <cellStyle name="Обычный 15" xfId="28"/>
    <cellStyle name="Обычный 158" xfId="29"/>
    <cellStyle name="Обычный 159" xfId="30"/>
    <cellStyle name="Обычный 16" xfId="31"/>
    <cellStyle name="Обычный 161" xfId="32"/>
    <cellStyle name="Обычный 17" xfId="33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3" xfId="44"/>
    <cellStyle name="Обычный 194" xfId="45"/>
    <cellStyle name="Обычный 2" xfId="46"/>
    <cellStyle name="Обычный 2 2" xfId="47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1" xfId="53"/>
    <cellStyle name="Обычный 22" xfId="54"/>
    <cellStyle name="Обычный 23" xfId="55"/>
    <cellStyle name="Обычный 24" xfId="56"/>
    <cellStyle name="Обычный 25" xfId="57"/>
    <cellStyle name="Обычный 26" xfId="58"/>
    <cellStyle name="Обычный 27" xfId="59"/>
    <cellStyle name="Обычный 28" xfId="60"/>
    <cellStyle name="Обычный 29" xfId="61"/>
    <cellStyle name="Обычный 3" xfId="62"/>
    <cellStyle name="Обычный 30" xfId="63"/>
    <cellStyle name="Обычный 31" xfId="64"/>
    <cellStyle name="Обычный 32" xfId="65"/>
    <cellStyle name="Обычный 33" xfId="66"/>
    <cellStyle name="Обычный 34" xfId="67"/>
    <cellStyle name="Обычный 35" xfId="68"/>
    <cellStyle name="Обычный 350" xfId="149"/>
    <cellStyle name="Обычный 36" xfId="69"/>
    <cellStyle name="Обычный 37" xfId="70"/>
    <cellStyle name="Обычный 376" xfId="147"/>
    <cellStyle name="Обычный 38" xfId="71"/>
    <cellStyle name="Обычный 39" xfId="72"/>
    <cellStyle name="Обычный 40" xfId="73"/>
    <cellStyle name="Обычный 41" xfId="74"/>
    <cellStyle name="Обычный 42" xfId="75"/>
    <cellStyle name="Обычный 43" xfId="76"/>
    <cellStyle name="Обычный 44" xfId="77"/>
    <cellStyle name="Обычный 45" xfId="78"/>
    <cellStyle name="Обычный 46" xfId="79"/>
    <cellStyle name="Обычный 47" xfId="80"/>
    <cellStyle name="Обычный 48" xfId="81"/>
    <cellStyle name="Обычный 483" xfId="145"/>
    <cellStyle name="Обычный 49" xfId="82"/>
    <cellStyle name="Обычный 5" xfId="83"/>
    <cellStyle name="Обычный 5 2" xfId="84"/>
    <cellStyle name="Обычный 50" xfId="85"/>
    <cellStyle name="Обычный 51" xfId="86"/>
    <cellStyle name="Обычный 52" xfId="87"/>
    <cellStyle name="Обычный 53" xfId="88"/>
    <cellStyle name="Обычный 54" xfId="89"/>
    <cellStyle name="Обычный 55" xfId="90"/>
    <cellStyle name="Обычный 56" xfId="91"/>
    <cellStyle name="Обычный 57" xfId="92"/>
    <cellStyle name="Обычный 58" xfId="93"/>
    <cellStyle name="Обычный 59" xfId="94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22" xfId="148"/>
    <cellStyle name="Обычный 63" xfId="100"/>
    <cellStyle name="Обычный 64" xfId="101"/>
    <cellStyle name="Обычный 65" xfId="102"/>
    <cellStyle name="Обычный 66" xfId="103"/>
    <cellStyle name="Обычный 67" xfId="104"/>
    <cellStyle name="Обычный 675" xfId="152"/>
    <cellStyle name="Обычный 68" xfId="105"/>
    <cellStyle name="Обычный 683" xfId="146"/>
    <cellStyle name="Обычный 684" xfId="151"/>
    <cellStyle name="Обычный 685" xfId="154"/>
    <cellStyle name="Обычный 686" xfId="155"/>
    <cellStyle name="Обычный 69" xfId="106"/>
    <cellStyle name="Обычный 690" xfId="153"/>
    <cellStyle name="Обычный 7" xfId="107"/>
    <cellStyle name="Обычный 7 2" xfId="108"/>
    <cellStyle name="Обычный 70" xfId="109"/>
    <cellStyle name="Обычный 71" xfId="110"/>
    <cellStyle name="Обычный 72" xfId="111"/>
    <cellStyle name="Обычный 73" xfId="112"/>
    <cellStyle name="Обычный 735" xfId="150"/>
    <cellStyle name="Обычный 74" xfId="113"/>
    <cellStyle name="Обычный 75" xfId="114"/>
    <cellStyle name="Обычный 76" xfId="115"/>
    <cellStyle name="Обычный 77" xfId="116"/>
    <cellStyle name="Обычный 78" xfId="117"/>
    <cellStyle name="Обычный 79" xfId="118"/>
    <cellStyle name="Обычный 8" xfId="119"/>
    <cellStyle name="Обычный 80" xfId="120"/>
    <cellStyle name="Обычный 81" xfId="121"/>
    <cellStyle name="Обычный 82" xfId="122"/>
    <cellStyle name="Обычный 83" xfId="123"/>
    <cellStyle name="Обычный 84" xfId="124"/>
    <cellStyle name="Обычный 85" xfId="125"/>
    <cellStyle name="Обычный 86" xfId="126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Обычный_Реестр 1 МЭС" xfId="142"/>
    <cellStyle name="Финансовый 2" xfId="143"/>
    <cellStyle name="Финансовый 2 2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7"/>
  <sheetViews>
    <sheetView view="pageBreakPreview" topLeftCell="A2" zoomScale="115" zoomScaleNormal="100" zoomScaleSheetLayoutView="115" workbookViewId="0">
      <pane ySplit="5" topLeftCell="A7" activePane="bottomLeft" state="frozen"/>
      <selection activeCell="A2" sqref="A2"/>
      <selection pane="bottomLeft" activeCell="B85" sqref="B85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4" max="4" width="9.140625" customWidth="1"/>
    <col min="5" max="5" width="11.7109375" style="80" customWidth="1"/>
    <col min="6" max="6" width="9.140625" customWidth="1"/>
    <col min="7" max="7" width="10.140625" style="80" customWidth="1"/>
    <col min="9" max="9" width="10.85546875" style="80" customWidth="1"/>
    <col min="11" max="11" width="10.140625" style="80" customWidth="1"/>
  </cols>
  <sheetData>
    <row r="1" spans="1:17" x14ac:dyDescent="0.25">
      <c r="H1" s="94" t="s">
        <v>15</v>
      </c>
      <c r="I1" s="94"/>
      <c r="J1" s="94"/>
      <c r="K1" s="94"/>
    </row>
    <row r="2" spans="1:17" s="7" customFormat="1" x14ac:dyDescent="0.25">
      <c r="A2" s="14"/>
      <c r="B2" s="14"/>
      <c r="C2" s="14"/>
      <c r="D2" s="14"/>
      <c r="E2" s="81"/>
      <c r="F2" s="14"/>
      <c r="G2" s="81"/>
      <c r="H2" s="95" t="s">
        <v>15</v>
      </c>
      <c r="I2" s="95"/>
      <c r="J2" s="95"/>
      <c r="K2" s="95"/>
    </row>
    <row r="3" spans="1:17" s="7" customFormat="1" ht="15.75" thickBot="1" x14ac:dyDescent="0.3">
      <c r="A3" s="96" t="s">
        <v>275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7" s="7" customFormat="1" ht="15.75" customHeight="1" thickBot="1" x14ac:dyDescent="0.3">
      <c r="A4" s="97" t="s">
        <v>2</v>
      </c>
      <c r="B4" s="68"/>
      <c r="C4" s="97" t="s">
        <v>14</v>
      </c>
      <c r="D4" s="99" t="s">
        <v>3</v>
      </c>
      <c r="E4" s="99"/>
      <c r="F4" s="99" t="s">
        <v>4</v>
      </c>
      <c r="G4" s="99"/>
      <c r="H4" s="99" t="s">
        <v>5</v>
      </c>
      <c r="I4" s="100"/>
      <c r="J4" s="99" t="s">
        <v>6</v>
      </c>
      <c r="K4" s="99"/>
      <c r="L4" s="69"/>
      <c r="M4" s="70"/>
      <c r="N4" s="71"/>
      <c r="O4" s="71"/>
      <c r="P4" s="71"/>
      <c r="Q4" s="15"/>
    </row>
    <row r="5" spans="1:17" s="7" customFormat="1" ht="46.5" customHeight="1" thickBot="1" x14ac:dyDescent="0.3">
      <c r="A5" s="98"/>
      <c r="B5" s="72" t="s">
        <v>274</v>
      </c>
      <c r="C5" s="98"/>
      <c r="D5" s="99"/>
      <c r="E5" s="99"/>
      <c r="F5" s="99"/>
      <c r="G5" s="99"/>
      <c r="H5" s="99"/>
      <c r="I5" s="100"/>
      <c r="J5" s="99"/>
      <c r="K5" s="99"/>
      <c r="L5" s="73"/>
      <c r="M5" s="74"/>
      <c r="N5" s="75"/>
      <c r="O5" s="74"/>
      <c r="P5" s="71"/>
      <c r="Q5" s="15"/>
    </row>
    <row r="6" spans="1:17" s="7" customFormat="1" x14ac:dyDescent="0.25">
      <c r="A6" s="98"/>
      <c r="B6" s="72"/>
      <c r="C6" s="98"/>
      <c r="D6" s="68" t="s">
        <v>7</v>
      </c>
      <c r="E6" s="82" t="s">
        <v>8</v>
      </c>
      <c r="F6" s="68" t="s">
        <v>7</v>
      </c>
      <c r="G6" s="82" t="s">
        <v>8</v>
      </c>
      <c r="H6" s="68" t="s">
        <v>7</v>
      </c>
      <c r="I6" s="82" t="s">
        <v>8</v>
      </c>
      <c r="J6" s="68" t="s">
        <v>7</v>
      </c>
      <c r="K6" s="82" t="s">
        <v>8</v>
      </c>
      <c r="M6" s="74"/>
      <c r="N6" s="74"/>
      <c r="O6" s="74"/>
      <c r="P6" s="74"/>
      <c r="Q6" s="15"/>
    </row>
    <row r="7" spans="1:17" s="65" customFormat="1" ht="14.25" x14ac:dyDescent="0.25">
      <c r="A7" s="102" t="s">
        <v>273</v>
      </c>
      <c r="B7" s="66"/>
      <c r="C7" s="66" t="s">
        <v>16</v>
      </c>
      <c r="D7" s="67">
        <f>SUM(D8:D88)</f>
        <v>84</v>
      </c>
      <c r="E7" s="83">
        <f t="shared" ref="E7:K7" si="0">SUM(E8:E88)</f>
        <v>1.4838949999999993</v>
      </c>
      <c r="F7" s="67">
        <f t="shared" si="0"/>
        <v>90</v>
      </c>
      <c r="G7" s="83">
        <f t="shared" si="0"/>
        <v>0.77809000000000028</v>
      </c>
      <c r="H7" s="67">
        <f t="shared" si="0"/>
        <v>64</v>
      </c>
      <c r="I7" s="83">
        <f t="shared" si="0"/>
        <v>1.4381349999999988</v>
      </c>
      <c r="J7" s="67">
        <f t="shared" si="0"/>
        <v>3</v>
      </c>
      <c r="K7" s="83">
        <f t="shared" si="0"/>
        <v>5.5E-2</v>
      </c>
    </row>
    <row r="8" spans="1:17" s="61" customFormat="1" x14ac:dyDescent="0.25">
      <c r="A8" s="49" t="s">
        <v>273</v>
      </c>
      <c r="B8" s="50">
        <v>1</v>
      </c>
      <c r="C8" s="4" t="s">
        <v>40</v>
      </c>
      <c r="D8" s="47">
        <v>0</v>
      </c>
      <c r="E8" s="84">
        <v>0</v>
      </c>
      <c r="F8" s="47">
        <v>0</v>
      </c>
      <c r="G8" s="84">
        <v>0</v>
      </c>
      <c r="H8" s="47">
        <v>0</v>
      </c>
      <c r="I8" s="84">
        <v>0</v>
      </c>
      <c r="J8" s="47">
        <v>0</v>
      </c>
      <c r="K8" s="84">
        <v>0</v>
      </c>
    </row>
    <row r="9" spans="1:17" s="61" customFormat="1" x14ac:dyDescent="0.25">
      <c r="A9" s="49" t="s">
        <v>273</v>
      </c>
      <c r="B9" s="50">
        <v>2</v>
      </c>
      <c r="C9" s="4" t="s">
        <v>44</v>
      </c>
      <c r="D9" s="47">
        <v>0</v>
      </c>
      <c r="E9" s="84">
        <v>0</v>
      </c>
      <c r="F9" s="47">
        <v>0</v>
      </c>
      <c r="G9" s="84">
        <v>0</v>
      </c>
      <c r="H9" s="47">
        <v>0</v>
      </c>
      <c r="I9" s="84">
        <v>0</v>
      </c>
      <c r="J9" s="47">
        <v>0</v>
      </c>
      <c r="K9" s="84">
        <v>0</v>
      </c>
    </row>
    <row r="10" spans="1:17" s="61" customFormat="1" x14ac:dyDescent="0.25">
      <c r="A10" s="49" t="s">
        <v>273</v>
      </c>
      <c r="B10" s="50">
        <v>3</v>
      </c>
      <c r="C10" s="4" t="s">
        <v>29</v>
      </c>
      <c r="D10" s="47">
        <v>1</v>
      </c>
      <c r="E10" s="84">
        <v>6.3E-3</v>
      </c>
      <c r="F10" s="47">
        <v>0</v>
      </c>
      <c r="G10" s="84">
        <v>0</v>
      </c>
      <c r="H10" s="47">
        <v>1</v>
      </c>
      <c r="I10" s="84">
        <v>0.01</v>
      </c>
      <c r="J10" s="47">
        <v>0</v>
      </c>
      <c r="K10" s="84">
        <v>0</v>
      </c>
    </row>
    <row r="11" spans="1:17" s="61" customFormat="1" x14ac:dyDescent="0.25">
      <c r="A11" s="49" t="s">
        <v>273</v>
      </c>
      <c r="B11" s="50">
        <v>4</v>
      </c>
      <c r="C11" s="4" t="s">
        <v>31</v>
      </c>
      <c r="D11" s="47">
        <v>0</v>
      </c>
      <c r="E11" s="84">
        <v>0</v>
      </c>
      <c r="F11" s="47">
        <v>0</v>
      </c>
      <c r="G11" s="84">
        <v>0</v>
      </c>
      <c r="H11" s="47">
        <v>1</v>
      </c>
      <c r="I11" s="84">
        <v>2.8E-3</v>
      </c>
      <c r="J11" s="47">
        <v>0</v>
      </c>
      <c r="K11" s="84">
        <v>0</v>
      </c>
    </row>
    <row r="12" spans="1:17" s="61" customFormat="1" x14ac:dyDescent="0.25">
      <c r="A12" s="49" t="s">
        <v>273</v>
      </c>
      <c r="B12" s="50">
        <v>5</v>
      </c>
      <c r="C12" s="4" t="s">
        <v>39</v>
      </c>
      <c r="D12" s="47">
        <v>0</v>
      </c>
      <c r="E12" s="84">
        <v>0</v>
      </c>
      <c r="F12" s="47">
        <v>0</v>
      </c>
      <c r="G12" s="84">
        <v>0</v>
      </c>
      <c r="H12" s="47">
        <v>0</v>
      </c>
      <c r="I12" s="84">
        <v>0</v>
      </c>
      <c r="J12" s="47">
        <v>0</v>
      </c>
      <c r="K12" s="84">
        <v>0</v>
      </c>
    </row>
    <row r="13" spans="1:17" s="61" customFormat="1" x14ac:dyDescent="0.25">
      <c r="A13" s="49" t="s">
        <v>273</v>
      </c>
      <c r="B13" s="50">
        <v>6</v>
      </c>
      <c r="C13" s="4" t="s">
        <v>41</v>
      </c>
      <c r="D13" s="47">
        <v>1</v>
      </c>
      <c r="E13" s="84">
        <v>1.4999999999999999E-2</v>
      </c>
      <c r="F13" s="47">
        <v>0</v>
      </c>
      <c r="G13" s="84">
        <v>0</v>
      </c>
      <c r="H13" s="47">
        <v>0</v>
      </c>
      <c r="I13" s="84">
        <v>0</v>
      </c>
      <c r="J13" s="47">
        <v>0</v>
      </c>
      <c r="K13" s="84">
        <v>0</v>
      </c>
    </row>
    <row r="14" spans="1:17" s="61" customFormat="1" x14ac:dyDescent="0.25">
      <c r="A14" s="50" t="s">
        <v>273</v>
      </c>
      <c r="B14" s="50">
        <v>7</v>
      </c>
      <c r="C14" s="4" t="s">
        <v>42</v>
      </c>
      <c r="D14" s="47">
        <v>0</v>
      </c>
      <c r="E14" s="84">
        <v>0</v>
      </c>
      <c r="F14" s="47">
        <v>0</v>
      </c>
      <c r="G14" s="84">
        <v>0</v>
      </c>
      <c r="H14" s="47">
        <v>0</v>
      </c>
      <c r="I14" s="84">
        <v>0</v>
      </c>
      <c r="J14" s="47">
        <v>1</v>
      </c>
      <c r="K14" s="84">
        <v>1.4999999999999999E-2</v>
      </c>
    </row>
    <row r="15" spans="1:17" s="62" customFormat="1" x14ac:dyDescent="0.25">
      <c r="A15" s="49" t="s">
        <v>273</v>
      </c>
      <c r="B15" s="50">
        <v>8</v>
      </c>
      <c r="C15" s="4" t="s">
        <v>30</v>
      </c>
      <c r="D15" s="6">
        <v>9</v>
      </c>
      <c r="E15" s="85">
        <v>0.1149</v>
      </c>
      <c r="F15" s="6">
        <v>6</v>
      </c>
      <c r="G15" s="84">
        <v>5.8599999999999999E-2</v>
      </c>
      <c r="H15" s="47">
        <v>5</v>
      </c>
      <c r="I15" s="84">
        <v>0.57699999999999996</v>
      </c>
      <c r="J15" s="47">
        <v>0</v>
      </c>
      <c r="K15" s="84">
        <v>0</v>
      </c>
    </row>
    <row r="16" spans="1:17" s="62" customFormat="1" x14ac:dyDescent="0.25">
      <c r="A16" s="49" t="s">
        <v>273</v>
      </c>
      <c r="B16" s="50">
        <v>9</v>
      </c>
      <c r="C16" s="4" t="s">
        <v>32</v>
      </c>
      <c r="D16" s="6">
        <v>4</v>
      </c>
      <c r="E16" s="85">
        <v>3.2599999999999997E-2</v>
      </c>
      <c r="F16" s="6">
        <v>3</v>
      </c>
      <c r="G16" s="84">
        <v>2.76E-2</v>
      </c>
      <c r="H16" s="47">
        <v>3</v>
      </c>
      <c r="I16" s="84">
        <v>1.46E-2</v>
      </c>
      <c r="J16" s="47">
        <v>0</v>
      </c>
      <c r="K16" s="84">
        <v>0</v>
      </c>
    </row>
    <row r="17" spans="1:12" s="62" customFormat="1" x14ac:dyDescent="0.25">
      <c r="A17" s="49" t="s">
        <v>273</v>
      </c>
      <c r="B17" s="50">
        <v>10</v>
      </c>
      <c r="C17" s="4" t="s">
        <v>43</v>
      </c>
      <c r="D17" s="47">
        <v>0</v>
      </c>
      <c r="E17" s="84">
        <v>0</v>
      </c>
      <c r="F17" s="47">
        <v>0</v>
      </c>
      <c r="G17" s="84">
        <v>0</v>
      </c>
      <c r="H17" s="47">
        <v>1</v>
      </c>
      <c r="I17" s="84">
        <v>0.16700000000000001</v>
      </c>
      <c r="J17" s="47">
        <v>0</v>
      </c>
      <c r="K17" s="84">
        <v>0</v>
      </c>
    </row>
    <row r="18" spans="1:12" s="62" customFormat="1" x14ac:dyDescent="0.25">
      <c r="A18" s="49" t="s">
        <v>273</v>
      </c>
      <c r="B18" s="50">
        <v>11</v>
      </c>
      <c r="C18" s="4" t="s">
        <v>36</v>
      </c>
      <c r="D18" s="6">
        <v>2</v>
      </c>
      <c r="E18" s="85">
        <v>0.03</v>
      </c>
      <c r="F18" s="6">
        <v>2</v>
      </c>
      <c r="G18" s="85">
        <v>0.03</v>
      </c>
      <c r="H18" s="47">
        <v>1</v>
      </c>
      <c r="I18" s="84">
        <v>1.4999999999999999E-2</v>
      </c>
      <c r="J18" s="47">
        <v>0</v>
      </c>
      <c r="K18" s="84">
        <v>0</v>
      </c>
    </row>
    <row r="19" spans="1:12" s="62" customFormat="1" x14ac:dyDescent="0.25">
      <c r="A19" s="49" t="s">
        <v>273</v>
      </c>
      <c r="B19" s="50">
        <v>12</v>
      </c>
      <c r="C19" s="6" t="s">
        <v>34</v>
      </c>
      <c r="D19" s="6">
        <v>2</v>
      </c>
      <c r="E19" s="85">
        <v>0.02</v>
      </c>
      <c r="F19" s="6">
        <v>1</v>
      </c>
      <c r="G19" s="85">
        <v>5.0000000000000001E-3</v>
      </c>
      <c r="H19" s="47">
        <v>4</v>
      </c>
      <c r="I19" s="84">
        <v>3.9600000000000003E-2</v>
      </c>
      <c r="J19" s="47">
        <v>0</v>
      </c>
      <c r="K19" s="84">
        <v>0</v>
      </c>
    </row>
    <row r="20" spans="1:12" s="62" customFormat="1" x14ac:dyDescent="0.25">
      <c r="A20" s="49" t="s">
        <v>273</v>
      </c>
      <c r="B20" s="50">
        <v>13</v>
      </c>
      <c r="C20" s="6" t="s">
        <v>27</v>
      </c>
      <c r="D20" s="6">
        <v>3</v>
      </c>
      <c r="E20" s="85">
        <v>2.1299999999999999E-2</v>
      </c>
      <c r="F20" s="6">
        <v>4</v>
      </c>
      <c r="G20" s="84">
        <v>2.76E-2</v>
      </c>
      <c r="H20" s="47">
        <v>3</v>
      </c>
      <c r="I20" s="84">
        <v>8.0099999999999998E-3</v>
      </c>
      <c r="J20" s="47">
        <v>1</v>
      </c>
      <c r="K20" s="84">
        <v>2.5000000000000001E-2</v>
      </c>
    </row>
    <row r="21" spans="1:12" s="62" customFormat="1" x14ac:dyDescent="0.25">
      <c r="A21" s="49" t="s">
        <v>273</v>
      </c>
      <c r="B21" s="50">
        <v>14</v>
      </c>
      <c r="C21" s="6" t="s">
        <v>71</v>
      </c>
      <c r="D21" s="6">
        <v>1</v>
      </c>
      <c r="E21" s="85">
        <v>6.0000000000000001E-3</v>
      </c>
      <c r="F21" s="47">
        <v>0</v>
      </c>
      <c r="G21" s="84">
        <v>0</v>
      </c>
      <c r="H21" s="47">
        <v>2</v>
      </c>
      <c r="I21" s="84">
        <v>0.02</v>
      </c>
      <c r="J21" s="47">
        <v>0</v>
      </c>
      <c r="K21" s="84">
        <v>0</v>
      </c>
    </row>
    <row r="22" spans="1:12" s="62" customFormat="1" x14ac:dyDescent="0.25">
      <c r="A22" s="49" t="s">
        <v>273</v>
      </c>
      <c r="B22" s="50">
        <v>15</v>
      </c>
      <c r="C22" s="6" t="s">
        <v>23</v>
      </c>
      <c r="D22" s="6">
        <v>1</v>
      </c>
      <c r="E22" s="85">
        <v>1.4999999999999999E-2</v>
      </c>
      <c r="F22" s="6">
        <v>4</v>
      </c>
      <c r="G22" s="85">
        <v>4.6300000000000001E-2</v>
      </c>
      <c r="H22" s="47">
        <v>2</v>
      </c>
      <c r="I22" s="84">
        <v>1.4800000000000001E-2</v>
      </c>
      <c r="J22" s="47">
        <v>0</v>
      </c>
      <c r="K22" s="84">
        <v>0</v>
      </c>
    </row>
    <row r="23" spans="1:12" s="62" customFormat="1" x14ac:dyDescent="0.25">
      <c r="A23" s="49" t="s">
        <v>273</v>
      </c>
      <c r="B23" s="50">
        <v>16</v>
      </c>
      <c r="C23" s="6" t="s">
        <v>25</v>
      </c>
      <c r="D23" s="6">
        <v>1</v>
      </c>
      <c r="E23" s="85">
        <v>1.4999999999999999E-2</v>
      </c>
      <c r="F23" s="6">
        <v>1</v>
      </c>
      <c r="G23" s="85">
        <v>1.4999999999999999E-2</v>
      </c>
      <c r="H23" s="47">
        <v>1</v>
      </c>
      <c r="I23" s="84">
        <v>5.0000000000000001E-3</v>
      </c>
      <c r="J23" s="47">
        <v>0</v>
      </c>
      <c r="K23" s="84">
        <v>0</v>
      </c>
    </row>
    <row r="24" spans="1:12" s="62" customFormat="1" x14ac:dyDescent="0.25">
      <c r="A24" s="49" t="s">
        <v>273</v>
      </c>
      <c r="B24" s="50">
        <v>17</v>
      </c>
      <c r="C24" s="6" t="s">
        <v>68</v>
      </c>
      <c r="D24" s="6">
        <v>1</v>
      </c>
      <c r="E24" s="85">
        <v>1.4999999999999999E-2</v>
      </c>
      <c r="F24" s="6">
        <v>1</v>
      </c>
      <c r="G24" s="85">
        <v>1.4999999999999999E-2</v>
      </c>
      <c r="H24" s="47">
        <v>0</v>
      </c>
      <c r="I24" s="84">
        <v>0</v>
      </c>
      <c r="J24" s="47">
        <v>0</v>
      </c>
      <c r="K24" s="84">
        <v>0</v>
      </c>
    </row>
    <row r="25" spans="1:12" s="62" customFormat="1" x14ac:dyDescent="0.25">
      <c r="A25" s="49" t="s">
        <v>273</v>
      </c>
      <c r="B25" s="50">
        <v>18</v>
      </c>
      <c r="C25" s="6" t="s">
        <v>69</v>
      </c>
      <c r="D25" s="47">
        <v>0</v>
      </c>
      <c r="E25" s="84">
        <v>0</v>
      </c>
      <c r="F25" s="47">
        <v>0</v>
      </c>
      <c r="G25" s="84">
        <v>0</v>
      </c>
      <c r="H25" s="47">
        <v>2</v>
      </c>
      <c r="I25" s="84">
        <v>0.1</v>
      </c>
      <c r="J25" s="47">
        <v>0</v>
      </c>
      <c r="K25" s="84">
        <v>0</v>
      </c>
    </row>
    <row r="26" spans="1:12" s="62" customFormat="1" x14ac:dyDescent="0.25">
      <c r="A26" s="49" t="s">
        <v>273</v>
      </c>
      <c r="B26" s="50">
        <v>19</v>
      </c>
      <c r="C26" s="6" t="s">
        <v>70</v>
      </c>
      <c r="D26" s="47">
        <v>0</v>
      </c>
      <c r="E26" s="84">
        <v>0</v>
      </c>
      <c r="F26" s="47">
        <v>0</v>
      </c>
      <c r="G26" s="84">
        <v>0</v>
      </c>
      <c r="H26" s="47">
        <v>0</v>
      </c>
      <c r="I26" s="84">
        <v>0</v>
      </c>
      <c r="J26" s="47">
        <v>0</v>
      </c>
      <c r="K26" s="84">
        <v>0</v>
      </c>
    </row>
    <row r="27" spans="1:12" s="62" customFormat="1" x14ac:dyDescent="0.25">
      <c r="A27" s="49" t="s">
        <v>273</v>
      </c>
      <c r="B27" s="50">
        <v>20</v>
      </c>
      <c r="C27" s="6" t="s">
        <v>72</v>
      </c>
      <c r="D27" s="47">
        <v>0</v>
      </c>
      <c r="E27" s="84">
        <v>0</v>
      </c>
      <c r="F27" s="47">
        <v>0</v>
      </c>
      <c r="G27" s="84">
        <v>0</v>
      </c>
      <c r="H27" s="47">
        <v>0</v>
      </c>
      <c r="I27" s="84">
        <v>0</v>
      </c>
      <c r="J27" s="47">
        <v>0</v>
      </c>
      <c r="K27" s="84">
        <v>0</v>
      </c>
    </row>
    <row r="28" spans="1:12" s="62" customFormat="1" x14ac:dyDescent="0.25">
      <c r="A28" s="49" t="s">
        <v>273</v>
      </c>
      <c r="B28" s="50">
        <v>21</v>
      </c>
      <c r="C28" s="6" t="s">
        <v>98</v>
      </c>
      <c r="D28" s="6">
        <v>1</v>
      </c>
      <c r="E28" s="85">
        <v>1.4999999999999999E-2</v>
      </c>
      <c r="F28" s="47">
        <v>0</v>
      </c>
      <c r="G28" s="84">
        <v>0</v>
      </c>
      <c r="H28" s="47">
        <v>0</v>
      </c>
      <c r="I28" s="84">
        <v>0</v>
      </c>
      <c r="J28" s="47">
        <v>0</v>
      </c>
      <c r="K28" s="84">
        <v>0</v>
      </c>
    </row>
    <row r="29" spans="1:12" s="62" customFormat="1" x14ac:dyDescent="0.25">
      <c r="A29" s="49" t="s">
        <v>273</v>
      </c>
      <c r="B29" s="50">
        <v>22</v>
      </c>
      <c r="C29" s="6" t="s">
        <v>67</v>
      </c>
      <c r="D29" s="47">
        <v>0</v>
      </c>
      <c r="E29" s="84">
        <v>0</v>
      </c>
      <c r="F29" s="47">
        <v>0</v>
      </c>
      <c r="G29" s="84">
        <v>0</v>
      </c>
      <c r="H29" s="47">
        <v>0</v>
      </c>
      <c r="I29" s="84">
        <v>0</v>
      </c>
      <c r="J29" s="47">
        <v>0</v>
      </c>
      <c r="K29" s="84">
        <v>0</v>
      </c>
    </row>
    <row r="30" spans="1:12" s="64" customFormat="1" ht="18" customHeight="1" x14ac:dyDescent="0.25">
      <c r="A30" s="49" t="s">
        <v>273</v>
      </c>
      <c r="B30" s="50">
        <v>23</v>
      </c>
      <c r="C30" s="51" t="s">
        <v>247</v>
      </c>
      <c r="D30" s="52">
        <v>1</v>
      </c>
      <c r="E30" s="86">
        <v>4.4999999999999996E-5</v>
      </c>
      <c r="F30" s="52">
        <v>2</v>
      </c>
      <c r="G30" s="86">
        <v>8.9999999999999992E-5</v>
      </c>
      <c r="H30" s="52">
        <v>0</v>
      </c>
      <c r="I30" s="86">
        <v>0</v>
      </c>
      <c r="J30" s="52">
        <v>0</v>
      </c>
      <c r="K30" s="86">
        <v>0</v>
      </c>
      <c r="L30" s="63"/>
    </row>
    <row r="31" spans="1:12" s="64" customFormat="1" ht="18" customHeight="1" x14ac:dyDescent="0.25">
      <c r="A31" s="49" t="s">
        <v>273</v>
      </c>
      <c r="B31" s="50">
        <v>24</v>
      </c>
      <c r="C31" s="51" t="s">
        <v>249</v>
      </c>
      <c r="D31" s="52">
        <v>1</v>
      </c>
      <c r="E31" s="86">
        <v>1.4999999999999999E-2</v>
      </c>
      <c r="F31" s="52">
        <v>1</v>
      </c>
      <c r="G31" s="86">
        <v>1.4999999999999999E-2</v>
      </c>
      <c r="H31" s="52">
        <v>0</v>
      </c>
      <c r="I31" s="86">
        <v>0</v>
      </c>
      <c r="J31" s="52">
        <v>0</v>
      </c>
      <c r="K31" s="86">
        <v>0</v>
      </c>
      <c r="L31" s="63"/>
    </row>
    <row r="32" spans="1:12" s="64" customFormat="1" ht="18" customHeight="1" x14ac:dyDescent="0.25">
      <c r="A32" s="49" t="s">
        <v>273</v>
      </c>
      <c r="B32" s="50">
        <v>25</v>
      </c>
      <c r="C32" s="51" t="s">
        <v>250</v>
      </c>
      <c r="D32" s="52">
        <v>1</v>
      </c>
      <c r="E32" s="86">
        <v>1.4999999999999999E-2</v>
      </c>
      <c r="F32" s="52">
        <v>0</v>
      </c>
      <c r="G32" s="86">
        <v>0</v>
      </c>
      <c r="H32" s="52">
        <v>0</v>
      </c>
      <c r="I32" s="86">
        <v>0</v>
      </c>
      <c r="J32" s="52">
        <v>0</v>
      </c>
      <c r="K32" s="86">
        <v>0</v>
      </c>
      <c r="L32" s="63"/>
    </row>
    <row r="33" spans="1:12" s="64" customFormat="1" ht="18" customHeight="1" x14ac:dyDescent="0.25">
      <c r="A33" s="49" t="s">
        <v>273</v>
      </c>
      <c r="B33" s="50">
        <v>26</v>
      </c>
      <c r="C33" s="51" t="s">
        <v>251</v>
      </c>
      <c r="D33" s="52">
        <v>1</v>
      </c>
      <c r="E33" s="86">
        <v>1.4999999999999999E-2</v>
      </c>
      <c r="F33" s="52">
        <v>0</v>
      </c>
      <c r="G33" s="86">
        <v>0</v>
      </c>
      <c r="H33" s="52">
        <v>0</v>
      </c>
      <c r="I33" s="86">
        <v>0</v>
      </c>
      <c r="J33" s="52">
        <v>0</v>
      </c>
      <c r="K33" s="86">
        <v>0</v>
      </c>
      <c r="L33" s="63"/>
    </row>
    <row r="34" spans="1:12" s="64" customFormat="1" ht="18" customHeight="1" x14ac:dyDescent="0.25">
      <c r="A34" s="49" t="s">
        <v>273</v>
      </c>
      <c r="B34" s="50">
        <v>27</v>
      </c>
      <c r="C34" s="51" t="s">
        <v>252</v>
      </c>
      <c r="D34" s="52">
        <v>1</v>
      </c>
      <c r="E34" s="86">
        <v>1.4999999999999999E-2</v>
      </c>
      <c r="F34" s="52">
        <v>0</v>
      </c>
      <c r="G34" s="86">
        <v>0</v>
      </c>
      <c r="H34" s="52">
        <v>0</v>
      </c>
      <c r="I34" s="86">
        <v>0</v>
      </c>
      <c r="J34" s="52">
        <v>0</v>
      </c>
      <c r="K34" s="86">
        <v>0</v>
      </c>
      <c r="L34" s="63"/>
    </row>
    <row r="35" spans="1:12" s="64" customFormat="1" ht="18" customHeight="1" x14ac:dyDescent="0.25">
      <c r="A35" s="49" t="s">
        <v>273</v>
      </c>
      <c r="B35" s="50">
        <v>28</v>
      </c>
      <c r="C35" s="51" t="s">
        <v>242</v>
      </c>
      <c r="D35" s="52">
        <v>15</v>
      </c>
      <c r="E35" s="86">
        <v>7.4999999999999997E-2</v>
      </c>
      <c r="F35" s="52">
        <v>11</v>
      </c>
      <c r="G35" s="86">
        <v>5.5E-2</v>
      </c>
      <c r="H35" s="52">
        <v>0</v>
      </c>
      <c r="I35" s="86">
        <v>0</v>
      </c>
      <c r="J35" s="52">
        <v>0</v>
      </c>
      <c r="K35" s="86">
        <v>0</v>
      </c>
      <c r="L35" s="63"/>
    </row>
    <row r="36" spans="1:12" s="64" customFormat="1" ht="18" customHeight="1" x14ac:dyDescent="0.25">
      <c r="A36" s="49" t="s">
        <v>273</v>
      </c>
      <c r="B36" s="50">
        <v>29</v>
      </c>
      <c r="C36" s="51" t="s">
        <v>239</v>
      </c>
      <c r="D36" s="52">
        <v>1</v>
      </c>
      <c r="E36" s="86">
        <v>0.01</v>
      </c>
      <c r="F36" s="52">
        <v>1</v>
      </c>
      <c r="G36" s="86">
        <v>8.0000000000000002E-3</v>
      </c>
      <c r="H36" s="52">
        <v>0</v>
      </c>
      <c r="I36" s="86">
        <v>0</v>
      </c>
      <c r="J36" s="52">
        <v>0</v>
      </c>
      <c r="K36" s="86">
        <v>0</v>
      </c>
      <c r="L36" s="63"/>
    </row>
    <row r="37" spans="1:12" s="64" customFormat="1" ht="18" customHeight="1" x14ac:dyDescent="0.25">
      <c r="A37" s="49" t="s">
        <v>273</v>
      </c>
      <c r="B37" s="50">
        <v>30</v>
      </c>
      <c r="C37" s="60" t="s">
        <v>244</v>
      </c>
      <c r="D37" s="52">
        <v>0</v>
      </c>
      <c r="E37" s="86">
        <v>0</v>
      </c>
      <c r="F37" s="52">
        <v>1</v>
      </c>
      <c r="G37" s="86">
        <v>5.0000000000000001E-3</v>
      </c>
      <c r="H37" s="52">
        <v>0</v>
      </c>
      <c r="I37" s="86">
        <v>0</v>
      </c>
      <c r="J37" s="52">
        <v>0</v>
      </c>
      <c r="K37" s="86">
        <v>0</v>
      </c>
      <c r="L37" s="63"/>
    </row>
    <row r="38" spans="1:12" s="64" customFormat="1" ht="18" customHeight="1" x14ac:dyDescent="0.25">
      <c r="A38" s="49" t="s">
        <v>273</v>
      </c>
      <c r="B38" s="50">
        <v>31</v>
      </c>
      <c r="C38" s="60" t="s">
        <v>241</v>
      </c>
      <c r="D38" s="52">
        <v>0</v>
      </c>
      <c r="E38" s="86">
        <v>0</v>
      </c>
      <c r="F38" s="52">
        <v>1</v>
      </c>
      <c r="G38" s="86">
        <v>1.4999999999999999E-2</v>
      </c>
      <c r="H38" s="52">
        <v>0</v>
      </c>
      <c r="I38" s="86">
        <v>0</v>
      </c>
      <c r="J38" s="52">
        <v>0</v>
      </c>
      <c r="K38" s="86">
        <v>0</v>
      </c>
      <c r="L38" s="63"/>
    </row>
    <row r="39" spans="1:12" s="64" customFormat="1" ht="18" customHeight="1" x14ac:dyDescent="0.25">
      <c r="A39" s="49" t="s">
        <v>273</v>
      </c>
      <c r="B39" s="50">
        <v>32</v>
      </c>
      <c r="C39" s="60" t="s">
        <v>246</v>
      </c>
      <c r="D39" s="52">
        <v>0</v>
      </c>
      <c r="E39" s="86">
        <v>0</v>
      </c>
      <c r="F39" s="52">
        <v>2</v>
      </c>
      <c r="G39" s="86">
        <v>3.5999999999999997E-4</v>
      </c>
      <c r="H39" s="52">
        <v>0</v>
      </c>
      <c r="I39" s="86">
        <v>0</v>
      </c>
      <c r="J39" s="52">
        <v>0</v>
      </c>
      <c r="K39" s="86">
        <v>0</v>
      </c>
      <c r="L39" s="63"/>
    </row>
    <row r="40" spans="1:12" s="64" customFormat="1" ht="18" customHeight="1" x14ac:dyDescent="0.25">
      <c r="A40" s="49" t="s">
        <v>273</v>
      </c>
      <c r="B40" s="50">
        <v>33</v>
      </c>
      <c r="C40" s="60" t="s">
        <v>238</v>
      </c>
      <c r="D40" s="52">
        <v>0</v>
      </c>
      <c r="E40" s="86">
        <v>0</v>
      </c>
      <c r="F40" s="52">
        <v>1</v>
      </c>
      <c r="G40" s="86">
        <v>5.0000000000000001E-4</v>
      </c>
      <c r="H40" s="52">
        <v>3</v>
      </c>
      <c r="I40" s="86">
        <v>3.2499999999999999E-4</v>
      </c>
      <c r="J40" s="52">
        <v>0</v>
      </c>
      <c r="K40" s="86">
        <v>0</v>
      </c>
      <c r="L40" s="63"/>
    </row>
    <row r="41" spans="1:12" s="64" customFormat="1" ht="18" customHeight="1" x14ac:dyDescent="0.25">
      <c r="A41" s="49" t="s">
        <v>273</v>
      </c>
      <c r="B41" s="50">
        <v>34</v>
      </c>
      <c r="C41" s="60" t="s">
        <v>237</v>
      </c>
      <c r="D41" s="52">
        <v>0</v>
      </c>
      <c r="E41" s="86">
        <v>0</v>
      </c>
      <c r="F41" s="52">
        <v>1</v>
      </c>
      <c r="G41" s="86">
        <v>2E-3</v>
      </c>
      <c r="H41" s="52">
        <v>0</v>
      </c>
      <c r="I41" s="86">
        <v>0</v>
      </c>
      <c r="J41" s="52">
        <v>0</v>
      </c>
      <c r="K41" s="86">
        <v>0</v>
      </c>
      <c r="L41" s="63"/>
    </row>
    <row r="42" spans="1:12" s="64" customFormat="1" ht="18" customHeight="1" x14ac:dyDescent="0.25">
      <c r="A42" s="49" t="s">
        <v>273</v>
      </c>
      <c r="B42" s="50">
        <v>35</v>
      </c>
      <c r="C42" s="60" t="s">
        <v>243</v>
      </c>
      <c r="D42" s="52">
        <v>0</v>
      </c>
      <c r="E42" s="86">
        <v>0</v>
      </c>
      <c r="F42" s="52">
        <v>5</v>
      </c>
      <c r="G42" s="86">
        <v>5.4000000000000001E-4</v>
      </c>
      <c r="H42" s="52">
        <v>0</v>
      </c>
      <c r="I42" s="86">
        <v>0</v>
      </c>
      <c r="J42" s="52">
        <v>0</v>
      </c>
      <c r="K42" s="86">
        <v>0</v>
      </c>
      <c r="L42" s="63"/>
    </row>
    <row r="43" spans="1:12" s="64" customFormat="1" ht="18" customHeight="1" x14ac:dyDescent="0.25">
      <c r="A43" s="49" t="s">
        <v>273</v>
      </c>
      <c r="B43" s="50">
        <v>36</v>
      </c>
      <c r="C43" s="60" t="s">
        <v>101</v>
      </c>
      <c r="D43" s="52">
        <v>0</v>
      </c>
      <c r="E43" s="86">
        <v>0</v>
      </c>
      <c r="F43" s="52">
        <v>0</v>
      </c>
      <c r="G43" s="86">
        <v>0</v>
      </c>
      <c r="H43" s="52">
        <v>1</v>
      </c>
      <c r="I43" s="86">
        <v>5.0000000000000001E-4</v>
      </c>
      <c r="J43" s="52">
        <v>0</v>
      </c>
      <c r="K43" s="86">
        <v>0</v>
      </c>
      <c r="L43" s="63"/>
    </row>
    <row r="44" spans="1:12" s="64" customFormat="1" ht="18" customHeight="1" x14ac:dyDescent="0.25">
      <c r="A44" s="49" t="s">
        <v>273</v>
      </c>
      <c r="B44" s="50">
        <v>37</v>
      </c>
      <c r="C44" s="51" t="s">
        <v>253</v>
      </c>
      <c r="D44" s="52">
        <v>0</v>
      </c>
      <c r="E44" s="86">
        <v>0</v>
      </c>
      <c r="F44" s="52">
        <v>0</v>
      </c>
      <c r="G44" s="86">
        <v>0</v>
      </c>
      <c r="H44" s="52">
        <v>1</v>
      </c>
      <c r="I44" s="86">
        <v>0.1</v>
      </c>
      <c r="J44" s="52">
        <v>0</v>
      </c>
      <c r="K44" s="86">
        <v>0</v>
      </c>
      <c r="L44" s="63"/>
    </row>
    <row r="45" spans="1:12" s="62" customFormat="1" x14ac:dyDescent="0.25">
      <c r="A45" s="49" t="s">
        <v>273</v>
      </c>
      <c r="B45" s="50">
        <v>38</v>
      </c>
      <c r="C45" s="53" t="s">
        <v>120</v>
      </c>
      <c r="D45" s="6">
        <v>4</v>
      </c>
      <c r="E45" s="85">
        <v>5.3999999999999999E-2</v>
      </c>
      <c r="F45" s="2">
        <v>3</v>
      </c>
      <c r="G45" s="87">
        <v>4.4999999999999998E-2</v>
      </c>
      <c r="H45" s="6">
        <v>1</v>
      </c>
      <c r="I45" s="87">
        <v>1.4999999999999999E-2</v>
      </c>
      <c r="J45" s="6">
        <v>0</v>
      </c>
      <c r="K45" s="88">
        <v>0</v>
      </c>
    </row>
    <row r="46" spans="1:12" s="62" customFormat="1" x14ac:dyDescent="0.25">
      <c r="A46" s="49" t="s">
        <v>273</v>
      </c>
      <c r="B46" s="50">
        <v>39</v>
      </c>
      <c r="C46" s="47" t="s">
        <v>121</v>
      </c>
      <c r="D46" s="2">
        <v>3</v>
      </c>
      <c r="E46" s="87">
        <v>0.08</v>
      </c>
      <c r="F46" s="2">
        <v>6</v>
      </c>
      <c r="G46" s="87">
        <v>2.9000000000000001E-2</v>
      </c>
      <c r="H46" s="6">
        <v>6</v>
      </c>
      <c r="I46" s="92">
        <v>6.2E-2</v>
      </c>
      <c r="J46" s="6">
        <v>0</v>
      </c>
      <c r="K46" s="85">
        <v>0</v>
      </c>
    </row>
    <row r="47" spans="1:12" s="64" customFormat="1" x14ac:dyDescent="0.25">
      <c r="A47" s="49" t="s">
        <v>273</v>
      </c>
      <c r="B47" s="50">
        <v>40</v>
      </c>
      <c r="C47" s="53" t="s">
        <v>122</v>
      </c>
      <c r="D47" s="6">
        <v>9</v>
      </c>
      <c r="E47" s="88">
        <v>0.157</v>
      </c>
      <c r="F47" s="2">
        <v>2</v>
      </c>
      <c r="G47" s="87">
        <v>7.2999999999999995E-2</v>
      </c>
      <c r="H47" s="6">
        <v>2</v>
      </c>
      <c r="I47" s="87">
        <v>1.7000000000000001E-2</v>
      </c>
      <c r="J47" s="6">
        <v>0</v>
      </c>
      <c r="K47" s="85">
        <v>0</v>
      </c>
    </row>
    <row r="48" spans="1:12" s="8" customFormat="1" x14ac:dyDescent="0.25">
      <c r="A48" s="49" t="s">
        <v>273</v>
      </c>
      <c r="B48" s="50">
        <v>41</v>
      </c>
      <c r="C48" s="53" t="s">
        <v>123</v>
      </c>
      <c r="D48" s="6">
        <v>1</v>
      </c>
      <c r="E48" s="89">
        <v>1.4999999999999999E-2</v>
      </c>
      <c r="F48" s="6">
        <v>1</v>
      </c>
      <c r="G48" s="87">
        <v>1.4999999999999999E-2</v>
      </c>
      <c r="H48" s="6">
        <v>0</v>
      </c>
      <c r="I48" s="85">
        <v>0</v>
      </c>
      <c r="J48" s="6">
        <v>0</v>
      </c>
      <c r="K48" s="85">
        <v>0</v>
      </c>
    </row>
    <row r="49" spans="1:11" s="8" customFormat="1" x14ac:dyDescent="0.25">
      <c r="A49" s="49" t="s">
        <v>273</v>
      </c>
      <c r="B49" s="50">
        <v>42</v>
      </c>
      <c r="C49" s="53" t="s">
        <v>124</v>
      </c>
      <c r="D49" s="6">
        <v>1</v>
      </c>
      <c r="E49" s="89">
        <v>6.0000000000000001E-3</v>
      </c>
      <c r="F49" s="6">
        <v>4</v>
      </c>
      <c r="G49" s="87">
        <v>3.4000000000000002E-2</v>
      </c>
      <c r="H49" s="6">
        <v>0</v>
      </c>
      <c r="I49" s="85">
        <v>0</v>
      </c>
      <c r="J49" s="6">
        <v>1</v>
      </c>
      <c r="K49" s="85">
        <v>1.4999999999999999E-2</v>
      </c>
    </row>
    <row r="50" spans="1:11" s="8" customFormat="1" x14ac:dyDescent="0.25">
      <c r="A50" s="49" t="s">
        <v>273</v>
      </c>
      <c r="B50" s="50">
        <v>43</v>
      </c>
      <c r="C50" s="53" t="s">
        <v>125</v>
      </c>
      <c r="D50" s="6">
        <v>1</v>
      </c>
      <c r="E50" s="85">
        <v>0.32124999999999998</v>
      </c>
      <c r="F50" s="6">
        <v>0</v>
      </c>
      <c r="G50" s="85">
        <v>0</v>
      </c>
      <c r="H50" s="6">
        <v>0</v>
      </c>
      <c r="I50" s="92">
        <v>0</v>
      </c>
      <c r="J50" s="6">
        <v>0</v>
      </c>
      <c r="K50" s="85">
        <v>0</v>
      </c>
    </row>
    <row r="51" spans="1:11" s="8" customFormat="1" x14ac:dyDescent="0.25">
      <c r="A51" s="49" t="s">
        <v>273</v>
      </c>
      <c r="B51" s="50">
        <v>44</v>
      </c>
      <c r="C51" s="4" t="s">
        <v>126</v>
      </c>
      <c r="D51" s="6">
        <v>0</v>
      </c>
      <c r="E51" s="87">
        <v>0</v>
      </c>
      <c r="F51" s="6">
        <v>2</v>
      </c>
      <c r="G51" s="87">
        <v>0.03</v>
      </c>
      <c r="H51" s="6">
        <v>2</v>
      </c>
      <c r="I51" s="85">
        <v>1.2E-2</v>
      </c>
      <c r="J51" s="6">
        <v>0</v>
      </c>
      <c r="K51" s="85">
        <v>0</v>
      </c>
    </row>
    <row r="52" spans="1:11" s="62" customFormat="1" x14ac:dyDescent="0.25">
      <c r="A52" s="49" t="s">
        <v>273</v>
      </c>
      <c r="B52" s="50">
        <v>45</v>
      </c>
      <c r="C52" s="53" t="s">
        <v>127</v>
      </c>
      <c r="D52" s="6">
        <v>0</v>
      </c>
      <c r="E52" s="87">
        <v>0</v>
      </c>
      <c r="F52" s="6">
        <v>0</v>
      </c>
      <c r="G52" s="87">
        <v>0</v>
      </c>
      <c r="H52" s="6">
        <v>1</v>
      </c>
      <c r="I52" s="87">
        <v>1.4999999999999999E-2</v>
      </c>
      <c r="J52" s="6">
        <v>0</v>
      </c>
      <c r="K52" s="85">
        <v>0</v>
      </c>
    </row>
    <row r="53" spans="1:11" s="62" customFormat="1" x14ac:dyDescent="0.25">
      <c r="A53" s="49" t="s">
        <v>273</v>
      </c>
      <c r="B53" s="50">
        <v>46</v>
      </c>
      <c r="C53" s="53" t="s">
        <v>128</v>
      </c>
      <c r="D53" s="6">
        <v>0</v>
      </c>
      <c r="E53" s="87">
        <v>0</v>
      </c>
      <c r="F53" s="6">
        <v>0</v>
      </c>
      <c r="G53" s="87">
        <v>0</v>
      </c>
      <c r="H53" s="6">
        <v>1</v>
      </c>
      <c r="I53" s="87">
        <v>1.4999999999999999E-2</v>
      </c>
      <c r="J53" s="6">
        <v>0</v>
      </c>
      <c r="K53" s="85">
        <v>0</v>
      </c>
    </row>
    <row r="54" spans="1:11" s="62" customFormat="1" x14ac:dyDescent="0.25">
      <c r="A54" s="49" t="s">
        <v>273</v>
      </c>
      <c r="B54" s="50">
        <v>47</v>
      </c>
      <c r="C54" s="53" t="s">
        <v>129</v>
      </c>
      <c r="D54" s="6">
        <v>1</v>
      </c>
      <c r="E54" s="89">
        <v>5.0000000000000001E-3</v>
      </c>
      <c r="F54" s="6">
        <v>1</v>
      </c>
      <c r="G54" s="87">
        <v>1.4999999999999999E-2</v>
      </c>
      <c r="H54" s="6">
        <v>0</v>
      </c>
      <c r="I54" s="87">
        <v>0</v>
      </c>
      <c r="J54" s="6">
        <v>0</v>
      </c>
      <c r="K54" s="85">
        <v>0</v>
      </c>
    </row>
    <row r="55" spans="1:11" s="62" customFormat="1" x14ac:dyDescent="0.25">
      <c r="A55" s="49" t="s">
        <v>273</v>
      </c>
      <c r="B55" s="50">
        <v>48</v>
      </c>
      <c r="C55" s="53" t="s">
        <v>130</v>
      </c>
      <c r="D55" s="6">
        <v>0</v>
      </c>
      <c r="E55" s="87">
        <v>0</v>
      </c>
      <c r="F55" s="6">
        <v>2</v>
      </c>
      <c r="G55" s="87">
        <v>5.0000000000000001E-3</v>
      </c>
      <c r="H55" s="6">
        <v>0</v>
      </c>
      <c r="I55" s="87">
        <v>0</v>
      </c>
      <c r="J55" s="6">
        <v>0</v>
      </c>
      <c r="K55" s="93">
        <v>0</v>
      </c>
    </row>
    <row r="56" spans="1:11" s="62" customFormat="1" x14ac:dyDescent="0.25">
      <c r="A56" s="49" t="s">
        <v>273</v>
      </c>
      <c r="B56" s="50">
        <v>49</v>
      </c>
      <c r="C56" s="53" t="s">
        <v>131</v>
      </c>
      <c r="D56" s="6">
        <v>2</v>
      </c>
      <c r="E56" s="87">
        <v>1.0999999999999999E-2</v>
      </c>
      <c r="F56" s="6">
        <v>4</v>
      </c>
      <c r="G56" s="88">
        <v>2.35E-2</v>
      </c>
      <c r="H56" s="6">
        <v>0</v>
      </c>
      <c r="I56" s="87">
        <v>0</v>
      </c>
      <c r="J56" s="6">
        <v>0</v>
      </c>
      <c r="K56" s="85">
        <v>0</v>
      </c>
    </row>
    <row r="57" spans="1:11" s="62" customFormat="1" x14ac:dyDescent="0.25">
      <c r="A57" s="49" t="s">
        <v>273</v>
      </c>
      <c r="B57" s="50">
        <v>50</v>
      </c>
      <c r="C57" s="53" t="s">
        <v>132</v>
      </c>
      <c r="D57" s="6">
        <v>0</v>
      </c>
      <c r="E57" s="87">
        <v>0</v>
      </c>
      <c r="F57" s="6">
        <v>0</v>
      </c>
      <c r="G57" s="87">
        <v>0</v>
      </c>
      <c r="H57" s="6">
        <v>1</v>
      </c>
      <c r="I57" s="92">
        <v>1.4999999999999999E-2</v>
      </c>
      <c r="J57" s="6">
        <v>0</v>
      </c>
      <c r="K57" s="87">
        <v>0</v>
      </c>
    </row>
    <row r="58" spans="1:11" s="62" customFormat="1" x14ac:dyDescent="0.25">
      <c r="A58" s="49" t="s">
        <v>273</v>
      </c>
      <c r="B58" s="50">
        <v>51</v>
      </c>
      <c r="C58" s="47" t="s">
        <v>133</v>
      </c>
      <c r="D58" s="6">
        <v>0</v>
      </c>
      <c r="E58" s="87">
        <v>0</v>
      </c>
      <c r="F58" s="6">
        <v>1</v>
      </c>
      <c r="G58" s="87">
        <v>1.4999999999999999E-2</v>
      </c>
      <c r="H58" s="6">
        <v>1</v>
      </c>
      <c r="I58" s="87">
        <v>5.0000000000000001E-3</v>
      </c>
      <c r="J58" s="6">
        <v>0</v>
      </c>
      <c r="K58" s="85">
        <v>0</v>
      </c>
    </row>
    <row r="59" spans="1:11" s="62" customFormat="1" x14ac:dyDescent="0.25">
      <c r="A59" s="49" t="s">
        <v>273</v>
      </c>
      <c r="B59" s="50">
        <v>52</v>
      </c>
      <c r="C59" s="47" t="s">
        <v>134</v>
      </c>
      <c r="D59" s="6">
        <v>1</v>
      </c>
      <c r="E59" s="88">
        <v>5.0000000000000001E-3</v>
      </c>
      <c r="F59" s="6">
        <v>0</v>
      </c>
      <c r="G59" s="87">
        <v>0</v>
      </c>
      <c r="H59" s="6">
        <v>1</v>
      </c>
      <c r="I59" s="87">
        <v>6.0000000000000001E-3</v>
      </c>
      <c r="J59" s="6">
        <v>0</v>
      </c>
      <c r="K59" s="85">
        <v>0</v>
      </c>
    </row>
    <row r="60" spans="1:11" s="62" customFormat="1" x14ac:dyDescent="0.25">
      <c r="A60" s="49" t="s">
        <v>273</v>
      </c>
      <c r="B60" s="50">
        <v>53</v>
      </c>
      <c r="C60" s="47" t="s">
        <v>135</v>
      </c>
      <c r="D60" s="6">
        <v>0</v>
      </c>
      <c r="E60" s="88">
        <v>0</v>
      </c>
      <c r="F60" s="6">
        <v>0</v>
      </c>
      <c r="G60" s="87">
        <v>0</v>
      </c>
      <c r="H60" s="6">
        <v>2</v>
      </c>
      <c r="I60" s="85">
        <v>1.2999999999999999E-2</v>
      </c>
      <c r="J60" s="6">
        <v>0</v>
      </c>
      <c r="K60" s="85">
        <v>0</v>
      </c>
    </row>
    <row r="61" spans="1:11" s="62" customFormat="1" x14ac:dyDescent="0.25">
      <c r="A61" s="49" t="s">
        <v>273</v>
      </c>
      <c r="B61" s="50">
        <v>54</v>
      </c>
      <c r="C61" s="47" t="s">
        <v>136</v>
      </c>
      <c r="D61" s="6">
        <v>0</v>
      </c>
      <c r="E61" s="87">
        <v>0</v>
      </c>
      <c r="F61" s="6">
        <v>0</v>
      </c>
      <c r="G61" s="87">
        <v>0</v>
      </c>
      <c r="H61" s="6">
        <v>1</v>
      </c>
      <c r="I61" s="85">
        <v>5.0000000000000001E-3</v>
      </c>
      <c r="J61" s="6">
        <v>0</v>
      </c>
      <c r="K61" s="87">
        <v>0</v>
      </c>
    </row>
    <row r="62" spans="1:11" s="62" customFormat="1" x14ac:dyDescent="0.25">
      <c r="A62" s="49" t="s">
        <v>273</v>
      </c>
      <c r="B62" s="50">
        <v>55</v>
      </c>
      <c r="C62" s="53" t="s">
        <v>137</v>
      </c>
      <c r="D62" s="6">
        <v>0</v>
      </c>
      <c r="E62" s="87">
        <v>0</v>
      </c>
      <c r="F62" s="6">
        <v>1</v>
      </c>
      <c r="G62" s="87">
        <v>1.4999999999999999E-2</v>
      </c>
      <c r="H62" s="6">
        <v>0</v>
      </c>
      <c r="I62" s="87">
        <v>0</v>
      </c>
      <c r="J62" s="6">
        <v>0</v>
      </c>
      <c r="K62" s="88">
        <v>0</v>
      </c>
    </row>
    <row r="63" spans="1:11" s="8" customFormat="1" x14ac:dyDescent="0.25">
      <c r="A63" s="49" t="s">
        <v>273</v>
      </c>
      <c r="B63" s="50">
        <v>56</v>
      </c>
      <c r="C63" s="4" t="s">
        <v>185</v>
      </c>
      <c r="D63" s="54">
        <v>1</v>
      </c>
      <c r="E63" s="90">
        <v>1.4999999999999999E-2</v>
      </c>
      <c r="F63" s="54">
        <v>1</v>
      </c>
      <c r="G63" s="90">
        <v>1.4999999999999999E-2</v>
      </c>
      <c r="H63" s="54">
        <v>0</v>
      </c>
      <c r="I63" s="90">
        <v>0</v>
      </c>
      <c r="J63" s="54">
        <v>0</v>
      </c>
      <c r="K63" s="90">
        <v>0</v>
      </c>
    </row>
    <row r="64" spans="1:11" s="8" customFormat="1" x14ac:dyDescent="0.25">
      <c r="A64" s="49" t="s">
        <v>273</v>
      </c>
      <c r="B64" s="50">
        <v>57</v>
      </c>
      <c r="C64" s="4" t="s">
        <v>186</v>
      </c>
      <c r="D64" s="54">
        <v>1</v>
      </c>
      <c r="E64" s="90">
        <v>0.01</v>
      </c>
      <c r="F64" s="54">
        <v>1</v>
      </c>
      <c r="G64" s="90">
        <v>0.01</v>
      </c>
      <c r="H64" s="54">
        <v>0</v>
      </c>
      <c r="I64" s="90">
        <v>0</v>
      </c>
      <c r="J64" s="54">
        <v>0</v>
      </c>
      <c r="K64" s="90">
        <v>0</v>
      </c>
    </row>
    <row r="65" spans="1:11" s="8" customFormat="1" x14ac:dyDescent="0.25">
      <c r="A65" s="49" t="s">
        <v>273</v>
      </c>
      <c r="B65" s="50">
        <v>58</v>
      </c>
      <c r="C65" s="4" t="s">
        <v>187</v>
      </c>
      <c r="D65" s="54">
        <v>1</v>
      </c>
      <c r="E65" s="90">
        <v>5.0000000000000001E-3</v>
      </c>
      <c r="F65" s="54">
        <v>1</v>
      </c>
      <c r="G65" s="90">
        <v>5.0000000000000001E-3</v>
      </c>
      <c r="H65" s="54">
        <v>0</v>
      </c>
      <c r="I65" s="90">
        <v>0</v>
      </c>
      <c r="J65" s="54">
        <v>0</v>
      </c>
      <c r="K65" s="90">
        <v>0</v>
      </c>
    </row>
    <row r="66" spans="1:11" s="8" customFormat="1" x14ac:dyDescent="0.25">
      <c r="A66" s="49" t="s">
        <v>273</v>
      </c>
      <c r="B66" s="50">
        <v>59</v>
      </c>
      <c r="C66" s="4" t="s">
        <v>188</v>
      </c>
      <c r="D66" s="54">
        <v>0</v>
      </c>
      <c r="E66" s="90">
        <v>0</v>
      </c>
      <c r="F66" s="54">
        <v>0</v>
      </c>
      <c r="G66" s="90">
        <v>0</v>
      </c>
      <c r="H66" s="54">
        <v>2</v>
      </c>
      <c r="I66" s="90">
        <v>0.03</v>
      </c>
      <c r="J66" s="54">
        <v>0</v>
      </c>
      <c r="K66" s="90">
        <v>0</v>
      </c>
    </row>
    <row r="67" spans="1:11" s="8" customFormat="1" x14ac:dyDescent="0.25">
      <c r="A67" s="49" t="s">
        <v>273</v>
      </c>
      <c r="B67" s="50">
        <v>60</v>
      </c>
      <c r="C67" s="4" t="s">
        <v>189</v>
      </c>
      <c r="D67" s="54">
        <v>0</v>
      </c>
      <c r="E67" s="90">
        <v>0</v>
      </c>
      <c r="F67" s="54">
        <v>0</v>
      </c>
      <c r="G67" s="90">
        <v>0</v>
      </c>
      <c r="H67" s="54">
        <v>1</v>
      </c>
      <c r="I67" s="90">
        <v>5.0000000000000001E-3</v>
      </c>
      <c r="J67" s="54">
        <v>0</v>
      </c>
      <c r="K67" s="90">
        <v>0</v>
      </c>
    </row>
    <row r="68" spans="1:11" s="8" customFormat="1" x14ac:dyDescent="0.25">
      <c r="A68" s="49" t="s">
        <v>273</v>
      </c>
      <c r="B68" s="50">
        <v>61</v>
      </c>
      <c r="C68" s="4" t="s">
        <v>190</v>
      </c>
      <c r="D68" s="54">
        <v>0</v>
      </c>
      <c r="E68" s="90">
        <v>0</v>
      </c>
      <c r="F68" s="54">
        <v>0</v>
      </c>
      <c r="G68" s="90">
        <v>0</v>
      </c>
      <c r="H68" s="54">
        <v>1</v>
      </c>
      <c r="I68" s="90">
        <v>1.4999999999999999E-2</v>
      </c>
      <c r="J68" s="54">
        <v>0</v>
      </c>
      <c r="K68" s="90">
        <v>0</v>
      </c>
    </row>
    <row r="69" spans="1:11" s="8" customFormat="1" x14ac:dyDescent="0.25">
      <c r="A69" s="49" t="s">
        <v>273</v>
      </c>
      <c r="B69" s="50">
        <v>62</v>
      </c>
      <c r="C69" s="4" t="s">
        <v>191</v>
      </c>
      <c r="D69" s="54">
        <v>0</v>
      </c>
      <c r="E69" s="90">
        <v>0</v>
      </c>
      <c r="F69" s="54">
        <v>0</v>
      </c>
      <c r="G69" s="90">
        <v>0</v>
      </c>
      <c r="H69" s="54">
        <v>1</v>
      </c>
      <c r="I69" s="90">
        <v>0.01</v>
      </c>
      <c r="J69" s="54">
        <v>0</v>
      </c>
      <c r="K69" s="90">
        <v>0</v>
      </c>
    </row>
    <row r="70" spans="1:11" s="8" customFormat="1" x14ac:dyDescent="0.25">
      <c r="A70" s="49" t="s">
        <v>273</v>
      </c>
      <c r="B70" s="50">
        <v>63</v>
      </c>
      <c r="C70" s="4" t="s">
        <v>192</v>
      </c>
      <c r="D70" s="54">
        <v>0</v>
      </c>
      <c r="E70" s="90">
        <v>0</v>
      </c>
      <c r="F70" s="54">
        <v>1</v>
      </c>
      <c r="G70" s="90">
        <v>1.4999999999999999E-2</v>
      </c>
      <c r="H70" s="54">
        <v>0</v>
      </c>
      <c r="I70" s="90">
        <v>0</v>
      </c>
      <c r="J70" s="54">
        <v>0</v>
      </c>
      <c r="K70" s="90">
        <v>0</v>
      </c>
    </row>
    <row r="71" spans="1:11" s="8" customFormat="1" x14ac:dyDescent="0.25">
      <c r="A71" s="49" t="s">
        <v>273</v>
      </c>
      <c r="B71" s="50">
        <v>64</v>
      </c>
      <c r="C71" s="4" t="s">
        <v>202</v>
      </c>
      <c r="D71" s="54">
        <v>1</v>
      </c>
      <c r="E71" s="90">
        <v>6.0000000000000001E-3</v>
      </c>
      <c r="F71" s="54">
        <v>2</v>
      </c>
      <c r="G71" s="90">
        <v>1.3000000000000001E-2</v>
      </c>
      <c r="H71" s="54">
        <v>3</v>
      </c>
      <c r="I71" s="90">
        <v>5.3999999999999999E-2</v>
      </c>
      <c r="J71" s="54">
        <v>0</v>
      </c>
      <c r="K71" s="90">
        <v>0</v>
      </c>
    </row>
    <row r="72" spans="1:11" s="8" customFormat="1" x14ac:dyDescent="0.25">
      <c r="A72" s="49" t="s">
        <v>273</v>
      </c>
      <c r="B72" s="50">
        <v>65</v>
      </c>
      <c r="C72" s="4" t="s">
        <v>203</v>
      </c>
      <c r="D72" s="54">
        <v>1</v>
      </c>
      <c r="E72" s="90">
        <v>6.0000000000000001E-3</v>
      </c>
      <c r="F72" s="54">
        <v>1</v>
      </c>
      <c r="G72" s="90">
        <v>6.0000000000000001E-3</v>
      </c>
      <c r="H72" s="54">
        <v>0</v>
      </c>
      <c r="I72" s="90">
        <v>0</v>
      </c>
      <c r="J72" s="54">
        <v>0</v>
      </c>
      <c r="K72" s="90">
        <v>0</v>
      </c>
    </row>
    <row r="73" spans="1:11" s="8" customFormat="1" x14ac:dyDescent="0.25">
      <c r="A73" s="49" t="s">
        <v>273</v>
      </c>
      <c r="B73" s="50">
        <v>66</v>
      </c>
      <c r="C73" s="4" t="s">
        <v>204</v>
      </c>
      <c r="D73" s="54">
        <v>1</v>
      </c>
      <c r="E73" s="90">
        <v>0.23</v>
      </c>
      <c r="F73" s="54">
        <v>0</v>
      </c>
      <c r="G73" s="90">
        <v>0</v>
      </c>
      <c r="H73" s="54">
        <v>0</v>
      </c>
      <c r="I73" s="90">
        <v>0</v>
      </c>
      <c r="J73" s="54">
        <v>0</v>
      </c>
      <c r="K73" s="90">
        <v>0</v>
      </c>
    </row>
    <row r="74" spans="1:11" s="8" customFormat="1" x14ac:dyDescent="0.25">
      <c r="A74" s="49" t="s">
        <v>273</v>
      </c>
      <c r="B74" s="50">
        <v>67</v>
      </c>
      <c r="C74" s="4" t="s">
        <v>205</v>
      </c>
      <c r="D74" s="54">
        <v>2</v>
      </c>
      <c r="E74" s="90">
        <v>2.6000000000000002E-2</v>
      </c>
      <c r="F74" s="54">
        <v>1</v>
      </c>
      <c r="G74" s="90">
        <v>1.2E-2</v>
      </c>
      <c r="H74" s="54">
        <v>1</v>
      </c>
      <c r="I74" s="90">
        <v>1.4999999999999999E-2</v>
      </c>
      <c r="J74" s="54">
        <v>0</v>
      </c>
      <c r="K74" s="90">
        <v>0</v>
      </c>
    </row>
    <row r="75" spans="1:11" s="8" customFormat="1" x14ac:dyDescent="0.25">
      <c r="A75" s="49" t="s">
        <v>273</v>
      </c>
      <c r="B75" s="50">
        <v>68</v>
      </c>
      <c r="C75" s="4" t="s">
        <v>206</v>
      </c>
      <c r="D75" s="54">
        <v>1</v>
      </c>
      <c r="E75" s="90">
        <v>5.0000000000000001E-3</v>
      </c>
      <c r="F75" s="54">
        <v>1</v>
      </c>
      <c r="G75" s="90">
        <v>5.0000000000000001E-3</v>
      </c>
      <c r="H75" s="54">
        <v>0</v>
      </c>
      <c r="I75" s="90">
        <v>0</v>
      </c>
      <c r="J75" s="54">
        <v>0</v>
      </c>
      <c r="K75" s="90">
        <v>0</v>
      </c>
    </row>
    <row r="76" spans="1:11" s="8" customFormat="1" x14ac:dyDescent="0.25">
      <c r="A76" s="49" t="s">
        <v>273</v>
      </c>
      <c r="B76" s="50">
        <v>69</v>
      </c>
      <c r="C76" s="4" t="s">
        <v>207</v>
      </c>
      <c r="D76" s="54">
        <v>1</v>
      </c>
      <c r="E76" s="90">
        <v>1.2999999999999999E-2</v>
      </c>
      <c r="F76" s="54">
        <v>1</v>
      </c>
      <c r="G76" s="90">
        <v>0.01</v>
      </c>
      <c r="H76" s="54">
        <v>0</v>
      </c>
      <c r="I76" s="90">
        <v>0</v>
      </c>
      <c r="J76" s="54">
        <v>0</v>
      </c>
      <c r="K76" s="90">
        <v>0</v>
      </c>
    </row>
    <row r="77" spans="1:11" s="8" customFormat="1" x14ac:dyDescent="0.25">
      <c r="A77" s="49" t="s">
        <v>273</v>
      </c>
      <c r="B77" s="50">
        <v>70</v>
      </c>
      <c r="C77" s="4" t="s">
        <v>208</v>
      </c>
      <c r="D77" s="54">
        <v>1</v>
      </c>
      <c r="E77" s="90">
        <v>4.4999999999999998E-2</v>
      </c>
      <c r="F77" s="54">
        <v>0</v>
      </c>
      <c r="G77" s="90">
        <v>0</v>
      </c>
      <c r="H77" s="54">
        <v>0</v>
      </c>
      <c r="I77" s="90">
        <v>0</v>
      </c>
      <c r="J77" s="54">
        <v>0</v>
      </c>
      <c r="K77" s="90">
        <v>0</v>
      </c>
    </row>
    <row r="78" spans="1:11" s="8" customFormat="1" x14ac:dyDescent="0.25">
      <c r="A78" s="49" t="s">
        <v>273</v>
      </c>
      <c r="B78" s="50">
        <v>71</v>
      </c>
      <c r="C78" s="4" t="s">
        <v>209</v>
      </c>
      <c r="D78" s="54">
        <v>1</v>
      </c>
      <c r="E78" s="90">
        <v>2.5000000000000001E-3</v>
      </c>
      <c r="F78" s="54">
        <v>0</v>
      </c>
      <c r="G78" s="90">
        <v>0</v>
      </c>
      <c r="H78" s="54">
        <v>0</v>
      </c>
      <c r="I78" s="90">
        <v>0</v>
      </c>
      <c r="J78" s="54">
        <v>0</v>
      </c>
      <c r="K78" s="90">
        <v>0</v>
      </c>
    </row>
    <row r="79" spans="1:11" s="8" customFormat="1" x14ac:dyDescent="0.25">
      <c r="A79" s="49" t="s">
        <v>273</v>
      </c>
      <c r="B79" s="50">
        <v>72</v>
      </c>
      <c r="C79" s="4" t="s">
        <v>210</v>
      </c>
      <c r="D79" s="54">
        <v>1</v>
      </c>
      <c r="E79" s="90">
        <v>1.4999999999999999E-2</v>
      </c>
      <c r="F79" s="54">
        <v>1</v>
      </c>
      <c r="G79" s="90">
        <v>7.0000000000000001E-3</v>
      </c>
      <c r="H79" s="54">
        <v>0</v>
      </c>
      <c r="I79" s="90">
        <v>0</v>
      </c>
      <c r="J79" s="54">
        <v>0</v>
      </c>
      <c r="K79" s="90">
        <v>0</v>
      </c>
    </row>
    <row r="80" spans="1:11" s="8" customFormat="1" x14ac:dyDescent="0.25">
      <c r="A80" s="49" t="s">
        <v>273</v>
      </c>
      <c r="B80" s="50">
        <v>73</v>
      </c>
      <c r="C80" s="4" t="s">
        <v>211</v>
      </c>
      <c r="D80" s="54">
        <v>0</v>
      </c>
      <c r="E80" s="90">
        <v>0</v>
      </c>
      <c r="F80" s="54">
        <v>0</v>
      </c>
      <c r="G80" s="90">
        <v>0</v>
      </c>
      <c r="H80" s="54">
        <v>1</v>
      </c>
      <c r="I80" s="90">
        <v>1.4999999999999999E-2</v>
      </c>
      <c r="J80" s="54">
        <v>0</v>
      </c>
      <c r="K80" s="90">
        <v>0</v>
      </c>
    </row>
    <row r="81" spans="1:11" s="8" customFormat="1" x14ac:dyDescent="0.25">
      <c r="A81" s="49" t="s">
        <v>273</v>
      </c>
      <c r="B81" s="50">
        <v>74</v>
      </c>
      <c r="C81" s="4" t="s">
        <v>212</v>
      </c>
      <c r="D81" s="54">
        <v>0</v>
      </c>
      <c r="E81" s="90">
        <v>0</v>
      </c>
      <c r="F81" s="54">
        <v>0</v>
      </c>
      <c r="G81" s="90">
        <v>0</v>
      </c>
      <c r="H81" s="54">
        <v>1</v>
      </c>
      <c r="I81" s="90">
        <v>9.4999999999999998E-3</v>
      </c>
      <c r="J81" s="54">
        <v>0</v>
      </c>
      <c r="K81" s="90">
        <v>0</v>
      </c>
    </row>
    <row r="82" spans="1:11" s="8" customFormat="1" x14ac:dyDescent="0.25">
      <c r="A82" s="49" t="s">
        <v>273</v>
      </c>
      <c r="B82" s="50">
        <v>75</v>
      </c>
      <c r="C82" s="4" t="s">
        <v>213</v>
      </c>
      <c r="D82" s="54">
        <v>0</v>
      </c>
      <c r="E82" s="90">
        <v>0</v>
      </c>
      <c r="F82" s="54">
        <v>0</v>
      </c>
      <c r="G82" s="90">
        <v>0</v>
      </c>
      <c r="H82" s="54">
        <v>1</v>
      </c>
      <c r="I82" s="90">
        <v>6.0000000000000001E-3</v>
      </c>
      <c r="J82" s="54">
        <v>0</v>
      </c>
      <c r="K82" s="90">
        <v>0</v>
      </c>
    </row>
    <row r="83" spans="1:11" s="8" customFormat="1" x14ac:dyDescent="0.25">
      <c r="A83" s="49" t="s">
        <v>273</v>
      </c>
      <c r="B83" s="50">
        <v>76</v>
      </c>
      <c r="C83" s="4" t="s">
        <v>214</v>
      </c>
      <c r="D83" s="54">
        <v>0</v>
      </c>
      <c r="E83" s="90">
        <v>0</v>
      </c>
      <c r="F83" s="54">
        <v>0</v>
      </c>
      <c r="G83" s="90">
        <v>0</v>
      </c>
      <c r="H83" s="54">
        <v>1</v>
      </c>
      <c r="I83" s="90">
        <v>5.0000000000000001E-3</v>
      </c>
      <c r="J83" s="54">
        <v>0</v>
      </c>
      <c r="K83" s="90">
        <v>0</v>
      </c>
    </row>
    <row r="84" spans="1:11" s="8" customFormat="1" x14ac:dyDescent="0.25">
      <c r="A84" s="49" t="s">
        <v>273</v>
      </c>
      <c r="B84" s="50">
        <v>77</v>
      </c>
      <c r="C84" s="4" t="s">
        <v>215</v>
      </c>
      <c r="D84" s="54">
        <v>0</v>
      </c>
      <c r="E84" s="90">
        <v>0</v>
      </c>
      <c r="F84" s="54">
        <v>0</v>
      </c>
      <c r="G84" s="90">
        <v>0</v>
      </c>
      <c r="H84" s="54">
        <v>1</v>
      </c>
      <c r="I84" s="90">
        <v>1.9E-2</v>
      </c>
      <c r="J84" s="54">
        <v>0</v>
      </c>
      <c r="K84" s="90">
        <v>0</v>
      </c>
    </row>
    <row r="85" spans="1:11" s="8" customFormat="1" x14ac:dyDescent="0.25">
      <c r="A85" s="49" t="s">
        <v>273</v>
      </c>
      <c r="B85" s="50">
        <v>78</v>
      </c>
      <c r="C85" s="4" t="s">
        <v>216</v>
      </c>
      <c r="D85" s="54">
        <v>0</v>
      </c>
      <c r="E85" s="90">
        <v>0</v>
      </c>
      <c r="F85" s="54">
        <v>1</v>
      </c>
      <c r="G85" s="90">
        <v>1.4999999999999999E-2</v>
      </c>
      <c r="H85" s="54">
        <v>0</v>
      </c>
      <c r="I85" s="90">
        <v>0</v>
      </c>
      <c r="J85" s="54">
        <v>0</v>
      </c>
      <c r="K85" s="90">
        <v>0</v>
      </c>
    </row>
    <row r="86" spans="1:11" s="8" customFormat="1" x14ac:dyDescent="0.25">
      <c r="A86" s="49" t="s">
        <v>273</v>
      </c>
      <c r="B86" s="50">
        <v>79</v>
      </c>
      <c r="C86" s="4" t="s">
        <v>217</v>
      </c>
      <c r="D86" s="54">
        <v>0</v>
      </c>
      <c r="E86" s="90">
        <v>0</v>
      </c>
      <c r="F86" s="54">
        <v>1</v>
      </c>
      <c r="G86" s="90">
        <v>1.4999999999999999E-2</v>
      </c>
      <c r="H86" s="54">
        <v>0</v>
      </c>
      <c r="I86" s="90">
        <v>0</v>
      </c>
      <c r="J86" s="54">
        <v>0</v>
      </c>
      <c r="K86" s="90">
        <v>0</v>
      </c>
    </row>
    <row r="87" spans="1:11" s="8" customFormat="1" x14ac:dyDescent="0.25">
      <c r="A87" s="49" t="s">
        <v>273</v>
      </c>
      <c r="B87" s="50">
        <v>80</v>
      </c>
      <c r="C87" s="4" t="s">
        <v>218</v>
      </c>
      <c r="D87" s="54">
        <v>0</v>
      </c>
      <c r="E87" s="90">
        <v>0</v>
      </c>
      <c r="F87" s="54">
        <v>1</v>
      </c>
      <c r="G87" s="90">
        <v>1.2E-2</v>
      </c>
      <c r="H87" s="54">
        <v>0</v>
      </c>
      <c r="I87" s="90">
        <v>0</v>
      </c>
      <c r="J87" s="54">
        <v>0</v>
      </c>
      <c r="K87" s="90">
        <v>0</v>
      </c>
    </row>
    <row r="88" spans="1:11" s="8" customFormat="1" x14ac:dyDescent="0.25">
      <c r="A88" s="49" t="s">
        <v>273</v>
      </c>
      <c r="B88" s="50">
        <v>81</v>
      </c>
      <c r="C88" s="4" t="s">
        <v>219</v>
      </c>
      <c r="D88" s="54">
        <v>0</v>
      </c>
      <c r="E88" s="90">
        <v>0</v>
      </c>
      <c r="F88" s="54">
        <v>1</v>
      </c>
      <c r="G88" s="90">
        <v>1.2E-2</v>
      </c>
      <c r="H88" s="54">
        <v>0</v>
      </c>
      <c r="I88" s="90">
        <v>0</v>
      </c>
      <c r="J88" s="54">
        <v>0</v>
      </c>
      <c r="K88" s="90">
        <v>0</v>
      </c>
    </row>
    <row r="89" spans="1:11" s="104" customFormat="1" ht="14.25" x14ac:dyDescent="0.25">
      <c r="A89" s="102" t="s">
        <v>273</v>
      </c>
      <c r="B89" s="66"/>
      <c r="C89" s="66" t="s">
        <v>17</v>
      </c>
      <c r="D89" s="102">
        <f>SUM(D90:D117)</f>
        <v>68</v>
      </c>
      <c r="E89" s="103">
        <f t="shared" ref="E89:K89" si="1">SUM(E90:E117)</f>
        <v>6.4941999999999993</v>
      </c>
      <c r="F89" s="102">
        <f t="shared" si="1"/>
        <v>52</v>
      </c>
      <c r="G89" s="103">
        <f t="shared" si="1"/>
        <v>2.5151900000000009</v>
      </c>
      <c r="H89" s="102">
        <f t="shared" si="1"/>
        <v>44</v>
      </c>
      <c r="I89" s="103">
        <f t="shared" si="1"/>
        <v>0.6659250000000001</v>
      </c>
      <c r="J89" s="102">
        <f t="shared" si="1"/>
        <v>10</v>
      </c>
      <c r="K89" s="103">
        <f t="shared" si="1"/>
        <v>0.88519999999999999</v>
      </c>
    </row>
    <row r="90" spans="1:11" s="62" customFormat="1" x14ac:dyDescent="0.25">
      <c r="A90" s="49" t="s">
        <v>273</v>
      </c>
      <c r="B90" s="50">
        <v>1</v>
      </c>
      <c r="C90" s="6" t="s">
        <v>22</v>
      </c>
      <c r="D90" s="6">
        <v>1</v>
      </c>
      <c r="E90" s="85">
        <v>5.0000000000000001E-3</v>
      </c>
      <c r="F90" s="6">
        <v>3</v>
      </c>
      <c r="G90" s="85">
        <v>5.7799999999999997E-2</v>
      </c>
      <c r="H90" s="6">
        <v>4</v>
      </c>
      <c r="I90" s="85">
        <v>7.1300000000000002E-2</v>
      </c>
      <c r="J90" s="47">
        <v>0</v>
      </c>
      <c r="K90" s="84">
        <v>0</v>
      </c>
    </row>
    <row r="91" spans="1:11" s="62" customFormat="1" x14ac:dyDescent="0.25">
      <c r="A91" s="49" t="s">
        <v>273</v>
      </c>
      <c r="B91" s="50">
        <v>2</v>
      </c>
      <c r="C91" s="6" t="s">
        <v>35</v>
      </c>
      <c r="D91" s="6">
        <v>2</v>
      </c>
      <c r="E91" s="85">
        <v>3.5000000000000003E-2</v>
      </c>
      <c r="F91" s="6">
        <v>3</v>
      </c>
      <c r="G91" s="85">
        <v>7.9000000000000001E-2</v>
      </c>
      <c r="H91" s="6">
        <v>2</v>
      </c>
      <c r="I91" s="85">
        <v>2.1299999999999999E-2</v>
      </c>
      <c r="J91" s="47">
        <v>0</v>
      </c>
      <c r="K91" s="84">
        <v>0</v>
      </c>
    </row>
    <row r="92" spans="1:11" s="62" customFormat="1" x14ac:dyDescent="0.25">
      <c r="A92" s="49" t="s">
        <v>273</v>
      </c>
      <c r="B92" s="50">
        <v>3</v>
      </c>
      <c r="C92" s="6" t="s">
        <v>20</v>
      </c>
      <c r="D92" s="6">
        <v>5</v>
      </c>
      <c r="E92" s="85">
        <v>4.1300000000000003E-2</v>
      </c>
      <c r="F92" s="6">
        <v>5</v>
      </c>
      <c r="G92" s="85">
        <v>3.7600000000000001E-2</v>
      </c>
      <c r="H92" s="6">
        <v>2</v>
      </c>
      <c r="I92" s="85">
        <v>0.03</v>
      </c>
      <c r="J92" s="47">
        <v>0</v>
      </c>
      <c r="K92" s="84">
        <v>0</v>
      </c>
    </row>
    <row r="93" spans="1:11" s="62" customFormat="1" x14ac:dyDescent="0.25">
      <c r="A93" s="49" t="s">
        <v>273</v>
      </c>
      <c r="B93" s="50">
        <v>4</v>
      </c>
      <c r="C93" s="6" t="s">
        <v>21</v>
      </c>
      <c r="D93" s="6">
        <v>6</v>
      </c>
      <c r="E93" s="85">
        <v>5.5370000000000003E-2</v>
      </c>
      <c r="F93" s="6">
        <v>7</v>
      </c>
      <c r="G93" s="85">
        <v>0.18686</v>
      </c>
      <c r="H93" s="6">
        <v>5</v>
      </c>
      <c r="I93" s="85">
        <v>4.6399999999999997E-2</v>
      </c>
      <c r="J93" s="6">
        <v>1</v>
      </c>
      <c r="K93" s="85">
        <v>6.3E-3</v>
      </c>
    </row>
    <row r="94" spans="1:11" s="62" customFormat="1" x14ac:dyDescent="0.25">
      <c r="A94" s="49" t="s">
        <v>273</v>
      </c>
      <c r="B94" s="50">
        <v>5</v>
      </c>
      <c r="C94" s="6" t="s">
        <v>63</v>
      </c>
      <c r="D94" s="47">
        <v>0</v>
      </c>
      <c r="E94" s="84">
        <v>0</v>
      </c>
      <c r="F94" s="6">
        <v>1</v>
      </c>
      <c r="G94" s="85">
        <v>1.4999999999999999E-2</v>
      </c>
      <c r="H94" s="47">
        <v>0</v>
      </c>
      <c r="I94" s="84">
        <v>0</v>
      </c>
      <c r="J94" s="47">
        <v>0</v>
      </c>
      <c r="K94" s="84">
        <v>0</v>
      </c>
    </row>
    <row r="95" spans="1:11" s="62" customFormat="1" x14ac:dyDescent="0.25">
      <c r="A95" s="49" t="s">
        <v>273</v>
      </c>
      <c r="B95" s="50">
        <v>6</v>
      </c>
      <c r="C95" s="6" t="s">
        <v>19</v>
      </c>
      <c r="D95" s="6">
        <v>3</v>
      </c>
      <c r="E95" s="85">
        <v>8.6999999999999994E-2</v>
      </c>
      <c r="F95" s="6">
        <v>1</v>
      </c>
      <c r="G95" s="85">
        <v>1.4E-2</v>
      </c>
      <c r="H95" s="6">
        <v>4</v>
      </c>
      <c r="I95" s="85">
        <v>3.5000000000000003E-2</v>
      </c>
      <c r="J95" s="6">
        <v>1</v>
      </c>
      <c r="K95" s="85">
        <v>1.4999999999999999E-2</v>
      </c>
    </row>
    <row r="96" spans="1:11" s="62" customFormat="1" x14ac:dyDescent="0.25">
      <c r="A96" s="49" t="s">
        <v>273</v>
      </c>
      <c r="B96" s="50">
        <v>7</v>
      </c>
      <c r="C96" s="6" t="s">
        <v>33</v>
      </c>
      <c r="D96" s="47">
        <v>0</v>
      </c>
      <c r="E96" s="84">
        <v>0</v>
      </c>
      <c r="F96" s="47">
        <v>0</v>
      </c>
      <c r="G96" s="84">
        <v>0</v>
      </c>
      <c r="H96" s="47">
        <v>0</v>
      </c>
      <c r="I96" s="84">
        <v>0</v>
      </c>
      <c r="J96" s="47">
        <v>0</v>
      </c>
      <c r="K96" s="84">
        <v>0</v>
      </c>
    </row>
    <row r="97" spans="1:13" s="62" customFormat="1" x14ac:dyDescent="0.25">
      <c r="A97" s="49" t="s">
        <v>273</v>
      </c>
      <c r="B97" s="50">
        <v>8</v>
      </c>
      <c r="C97" s="4" t="s">
        <v>37</v>
      </c>
      <c r="D97" s="47">
        <v>0</v>
      </c>
      <c r="E97" s="84">
        <v>0</v>
      </c>
      <c r="F97" s="47">
        <v>0</v>
      </c>
      <c r="G97" s="84">
        <v>0</v>
      </c>
      <c r="H97" s="6">
        <v>1</v>
      </c>
      <c r="I97" s="85">
        <v>7.0000000000000001E-3</v>
      </c>
      <c r="J97" s="47">
        <v>0</v>
      </c>
      <c r="K97" s="84">
        <v>0</v>
      </c>
    </row>
    <row r="98" spans="1:13" s="62" customFormat="1" x14ac:dyDescent="0.25">
      <c r="A98" s="49" t="s">
        <v>273</v>
      </c>
      <c r="B98" s="50">
        <v>9</v>
      </c>
      <c r="C98" s="4" t="s">
        <v>28</v>
      </c>
      <c r="D98" s="47">
        <v>0</v>
      </c>
      <c r="E98" s="84">
        <v>0</v>
      </c>
      <c r="F98" s="47">
        <v>0</v>
      </c>
      <c r="G98" s="84">
        <v>0</v>
      </c>
      <c r="H98" s="6">
        <v>1</v>
      </c>
      <c r="I98" s="85">
        <v>5.0000000000000001E-3</v>
      </c>
      <c r="J98" s="47">
        <v>0</v>
      </c>
      <c r="K98" s="84">
        <v>0</v>
      </c>
    </row>
    <row r="99" spans="1:13" s="62" customFormat="1" x14ac:dyDescent="0.25">
      <c r="A99" s="49" t="s">
        <v>273</v>
      </c>
      <c r="B99" s="50">
        <v>10</v>
      </c>
      <c r="C99" s="4" t="s">
        <v>24</v>
      </c>
      <c r="D99" s="6">
        <v>19</v>
      </c>
      <c r="E99" s="85">
        <v>3.3143500000000001</v>
      </c>
      <c r="F99" s="6">
        <v>7</v>
      </c>
      <c r="G99" s="85">
        <v>1.45</v>
      </c>
      <c r="H99" s="6">
        <v>6</v>
      </c>
      <c r="I99" s="85">
        <v>7.1999999999999995E-2</v>
      </c>
      <c r="J99" s="6">
        <v>5</v>
      </c>
      <c r="K99" s="85">
        <v>0.22389999999999999</v>
      </c>
    </row>
    <row r="100" spans="1:13" s="64" customFormat="1" ht="18" customHeight="1" x14ac:dyDescent="0.25">
      <c r="A100" s="49" t="s">
        <v>273</v>
      </c>
      <c r="B100" s="50">
        <v>11</v>
      </c>
      <c r="C100" s="55" t="s">
        <v>254</v>
      </c>
      <c r="D100" s="52">
        <v>0</v>
      </c>
      <c r="E100" s="86">
        <v>0</v>
      </c>
      <c r="F100" s="52">
        <v>0</v>
      </c>
      <c r="G100" s="86">
        <v>0</v>
      </c>
      <c r="H100" s="52">
        <v>2</v>
      </c>
      <c r="I100" s="86">
        <v>1.9E-2</v>
      </c>
      <c r="J100" s="52">
        <v>0</v>
      </c>
      <c r="K100" s="86">
        <v>0</v>
      </c>
      <c r="L100" s="63"/>
      <c r="M100" s="64" t="s">
        <v>102</v>
      </c>
    </row>
    <row r="101" spans="1:13" s="64" customFormat="1" ht="18" customHeight="1" x14ac:dyDescent="0.25">
      <c r="A101" s="49" t="s">
        <v>273</v>
      </c>
      <c r="B101" s="50">
        <v>12</v>
      </c>
      <c r="C101" s="55" t="s">
        <v>103</v>
      </c>
      <c r="D101" s="52">
        <v>7</v>
      </c>
      <c r="E101" s="86">
        <v>2.5999999999999999E-2</v>
      </c>
      <c r="F101" s="52">
        <v>0</v>
      </c>
      <c r="G101" s="86">
        <v>0</v>
      </c>
      <c r="H101" s="52">
        <v>0</v>
      </c>
      <c r="I101" s="86">
        <v>0</v>
      </c>
      <c r="J101" s="52">
        <v>0</v>
      </c>
      <c r="K101" s="86">
        <v>0</v>
      </c>
      <c r="L101" s="63"/>
    </row>
    <row r="102" spans="1:13" s="64" customFormat="1" ht="18" customHeight="1" x14ac:dyDescent="0.25">
      <c r="A102" s="49" t="s">
        <v>273</v>
      </c>
      <c r="B102" s="50">
        <v>13</v>
      </c>
      <c r="C102" s="55" t="s">
        <v>255</v>
      </c>
      <c r="D102" s="52">
        <v>0</v>
      </c>
      <c r="E102" s="86">
        <v>0</v>
      </c>
      <c r="F102" s="52">
        <v>0</v>
      </c>
      <c r="G102" s="86">
        <v>0</v>
      </c>
      <c r="H102" s="52">
        <v>2</v>
      </c>
      <c r="I102" s="86">
        <v>3.2499999999999999E-4</v>
      </c>
      <c r="J102" s="52">
        <v>0</v>
      </c>
      <c r="K102" s="86">
        <v>0</v>
      </c>
      <c r="L102" s="63"/>
    </row>
    <row r="103" spans="1:13" s="64" customFormat="1" ht="18" customHeight="1" x14ac:dyDescent="0.25">
      <c r="A103" s="49" t="s">
        <v>273</v>
      </c>
      <c r="B103" s="50">
        <v>14</v>
      </c>
      <c r="C103" s="55" t="s">
        <v>240</v>
      </c>
      <c r="D103" s="52">
        <v>0</v>
      </c>
      <c r="E103" s="86">
        <v>0</v>
      </c>
      <c r="F103" s="52">
        <v>1</v>
      </c>
      <c r="G103" s="86">
        <v>0.06</v>
      </c>
      <c r="H103" s="52">
        <v>0</v>
      </c>
      <c r="I103" s="86">
        <v>0</v>
      </c>
      <c r="J103" s="52">
        <v>0</v>
      </c>
      <c r="K103" s="86">
        <v>0</v>
      </c>
      <c r="L103" s="63"/>
    </row>
    <row r="104" spans="1:13" s="64" customFormat="1" ht="18" customHeight="1" x14ac:dyDescent="0.25">
      <c r="A104" s="49" t="s">
        <v>273</v>
      </c>
      <c r="B104" s="50">
        <v>15</v>
      </c>
      <c r="C104" s="55" t="s">
        <v>104</v>
      </c>
      <c r="D104" s="52">
        <v>1</v>
      </c>
      <c r="E104" s="86">
        <v>1.7999999999999998E-4</v>
      </c>
      <c r="F104" s="52">
        <v>1</v>
      </c>
      <c r="G104" s="86">
        <v>1.7999999999999998E-4</v>
      </c>
      <c r="H104" s="52">
        <v>0</v>
      </c>
      <c r="I104" s="86">
        <v>0</v>
      </c>
      <c r="J104" s="52">
        <v>0</v>
      </c>
      <c r="K104" s="86">
        <v>0</v>
      </c>
      <c r="L104" s="63"/>
    </row>
    <row r="105" spans="1:13" s="64" customFormat="1" ht="18" customHeight="1" x14ac:dyDescent="0.25">
      <c r="A105" s="49" t="s">
        <v>273</v>
      </c>
      <c r="B105" s="50">
        <v>16</v>
      </c>
      <c r="C105" s="55" t="s">
        <v>105</v>
      </c>
      <c r="D105" s="52">
        <v>0</v>
      </c>
      <c r="E105" s="86">
        <v>0</v>
      </c>
      <c r="F105" s="52">
        <v>0</v>
      </c>
      <c r="G105" s="86">
        <v>0</v>
      </c>
      <c r="H105" s="52">
        <v>0</v>
      </c>
      <c r="I105" s="86">
        <v>0</v>
      </c>
      <c r="J105" s="52">
        <v>0</v>
      </c>
      <c r="K105" s="86">
        <v>0</v>
      </c>
      <c r="L105" s="63"/>
    </row>
    <row r="106" spans="1:13" s="64" customFormat="1" ht="18" customHeight="1" x14ac:dyDescent="0.25">
      <c r="A106" s="49" t="s">
        <v>273</v>
      </c>
      <c r="B106" s="50">
        <v>17</v>
      </c>
      <c r="C106" s="55" t="s">
        <v>245</v>
      </c>
      <c r="D106" s="52">
        <v>3</v>
      </c>
      <c r="E106" s="86">
        <v>0.02</v>
      </c>
      <c r="F106" s="52">
        <v>1</v>
      </c>
      <c r="G106" s="86">
        <v>1.2E-2</v>
      </c>
      <c r="H106" s="52">
        <v>2</v>
      </c>
      <c r="I106" s="86">
        <v>1.7000000000000001E-2</v>
      </c>
      <c r="J106" s="52">
        <v>1</v>
      </c>
      <c r="K106" s="86">
        <v>5.0000000000000001E-3</v>
      </c>
      <c r="L106" s="63"/>
    </row>
    <row r="107" spans="1:13" s="62" customFormat="1" x14ac:dyDescent="0.25">
      <c r="A107" s="49" t="s">
        <v>273</v>
      </c>
      <c r="B107" s="50">
        <v>18</v>
      </c>
      <c r="C107" s="56" t="s">
        <v>138</v>
      </c>
      <c r="D107" s="6">
        <v>8</v>
      </c>
      <c r="E107" s="85">
        <v>0.80300000000000005</v>
      </c>
      <c r="F107" s="6">
        <v>6</v>
      </c>
      <c r="G107" s="91">
        <v>8.7999999999999995E-2</v>
      </c>
      <c r="H107" s="6">
        <v>4</v>
      </c>
      <c r="I107" s="93">
        <v>0.25900000000000001</v>
      </c>
      <c r="J107" s="6">
        <v>1</v>
      </c>
      <c r="K107" s="87">
        <v>5.0000000000000001E-3</v>
      </c>
    </row>
    <row r="108" spans="1:13" s="62" customFormat="1" x14ac:dyDescent="0.25">
      <c r="A108" s="49" t="s">
        <v>273</v>
      </c>
      <c r="B108" s="50">
        <v>19</v>
      </c>
      <c r="C108" s="57" t="s">
        <v>139</v>
      </c>
      <c r="D108" s="6">
        <v>0</v>
      </c>
      <c r="E108" s="87">
        <v>0</v>
      </c>
      <c r="F108" s="6">
        <v>2</v>
      </c>
      <c r="G108" s="88">
        <v>9.6149999999999999E-2</v>
      </c>
      <c r="H108" s="6">
        <v>1</v>
      </c>
      <c r="I108" s="87">
        <v>1.4999999999999999E-2</v>
      </c>
      <c r="J108" s="6">
        <v>0</v>
      </c>
      <c r="K108" s="87">
        <v>0</v>
      </c>
    </row>
    <row r="109" spans="1:13" s="62" customFormat="1" x14ac:dyDescent="0.25">
      <c r="A109" s="49" t="s">
        <v>273</v>
      </c>
      <c r="B109" s="50">
        <v>20</v>
      </c>
      <c r="C109" s="58" t="s">
        <v>140</v>
      </c>
      <c r="D109" s="6">
        <v>3</v>
      </c>
      <c r="E109" s="87">
        <v>0.51800000000000002</v>
      </c>
      <c r="F109" s="6">
        <v>1</v>
      </c>
      <c r="G109" s="88">
        <v>9.5000000000000001E-2</v>
      </c>
      <c r="H109" s="6">
        <v>1</v>
      </c>
      <c r="I109" s="87">
        <v>6.0000000000000001E-3</v>
      </c>
      <c r="J109" s="6">
        <v>1</v>
      </c>
      <c r="K109" s="88">
        <v>0.63</v>
      </c>
    </row>
    <row r="110" spans="1:13" s="62" customFormat="1" x14ac:dyDescent="0.25">
      <c r="A110" s="49" t="s">
        <v>273</v>
      </c>
      <c r="B110" s="50">
        <v>21</v>
      </c>
      <c r="C110" s="59" t="s">
        <v>141</v>
      </c>
      <c r="D110" s="6">
        <v>1</v>
      </c>
      <c r="E110" s="89">
        <v>6.0000000000000001E-3</v>
      </c>
      <c r="F110" s="6">
        <v>6</v>
      </c>
      <c r="G110" s="88">
        <v>1.9E-2</v>
      </c>
      <c r="H110" s="6">
        <v>3</v>
      </c>
      <c r="I110" s="93">
        <v>2.5999999999999999E-2</v>
      </c>
      <c r="J110" s="6">
        <v>0</v>
      </c>
      <c r="K110" s="93">
        <v>0</v>
      </c>
    </row>
    <row r="111" spans="1:13" s="8" customFormat="1" x14ac:dyDescent="0.25">
      <c r="A111" s="49" t="s">
        <v>273</v>
      </c>
      <c r="B111" s="50">
        <v>22</v>
      </c>
      <c r="C111" s="47" t="s">
        <v>142</v>
      </c>
      <c r="D111" s="6">
        <v>0</v>
      </c>
      <c r="E111" s="87">
        <v>0</v>
      </c>
      <c r="F111" s="6">
        <v>0</v>
      </c>
      <c r="G111" s="87">
        <v>0</v>
      </c>
      <c r="H111" s="6">
        <v>0</v>
      </c>
      <c r="I111" s="87">
        <v>0</v>
      </c>
      <c r="J111" s="6">
        <v>0</v>
      </c>
      <c r="K111" s="85">
        <v>0</v>
      </c>
    </row>
    <row r="112" spans="1:13" s="8" customFormat="1" x14ac:dyDescent="0.25">
      <c r="A112" s="49" t="s">
        <v>273</v>
      </c>
      <c r="B112" s="50">
        <v>23</v>
      </c>
      <c r="C112" s="53" t="s">
        <v>143</v>
      </c>
      <c r="D112" s="6">
        <v>0</v>
      </c>
      <c r="E112" s="87">
        <v>0</v>
      </c>
      <c r="F112" s="6">
        <v>1</v>
      </c>
      <c r="G112" s="87">
        <v>0.1</v>
      </c>
      <c r="H112" s="6">
        <v>0</v>
      </c>
      <c r="I112" s="88">
        <v>0</v>
      </c>
      <c r="J112" s="6">
        <v>0</v>
      </c>
      <c r="K112" s="88">
        <v>0</v>
      </c>
    </row>
    <row r="113" spans="1:11" s="8" customFormat="1" x14ac:dyDescent="0.25">
      <c r="A113" s="49" t="s">
        <v>273</v>
      </c>
      <c r="B113" s="50">
        <v>24</v>
      </c>
      <c r="C113" s="54" t="s">
        <v>193</v>
      </c>
      <c r="D113" s="54">
        <v>4</v>
      </c>
      <c r="E113" s="90">
        <v>1.0900000000000001</v>
      </c>
      <c r="F113" s="54">
        <v>2</v>
      </c>
      <c r="G113" s="90">
        <v>0.01</v>
      </c>
      <c r="H113" s="54">
        <v>2</v>
      </c>
      <c r="I113" s="90">
        <v>1.66E-2</v>
      </c>
      <c r="J113" s="54">
        <v>0</v>
      </c>
      <c r="K113" s="90">
        <v>0</v>
      </c>
    </row>
    <row r="114" spans="1:11" s="8" customFormat="1" x14ac:dyDescent="0.25">
      <c r="A114" s="49" t="s">
        <v>273</v>
      </c>
      <c r="B114" s="50">
        <v>25</v>
      </c>
      <c r="C114" s="54" t="s">
        <v>194</v>
      </c>
      <c r="D114" s="54">
        <v>1</v>
      </c>
      <c r="E114" s="90">
        <v>5.0000000000000001E-3</v>
      </c>
      <c r="F114" s="54">
        <v>1</v>
      </c>
      <c r="G114" s="90">
        <v>7.0000000000000001E-3</v>
      </c>
      <c r="H114" s="54">
        <v>0</v>
      </c>
      <c r="I114" s="90">
        <v>0</v>
      </c>
      <c r="J114" s="54">
        <v>0</v>
      </c>
      <c r="K114" s="90">
        <v>0</v>
      </c>
    </row>
    <row r="115" spans="1:11" s="8" customFormat="1" x14ac:dyDescent="0.25">
      <c r="A115" s="49" t="s">
        <v>273</v>
      </c>
      <c r="B115" s="50">
        <v>26</v>
      </c>
      <c r="C115" s="54" t="s">
        <v>220</v>
      </c>
      <c r="D115" s="54">
        <v>3</v>
      </c>
      <c r="E115" s="90">
        <v>6.8000000000000005E-2</v>
      </c>
      <c r="F115" s="54">
        <v>2</v>
      </c>
      <c r="G115" s="90">
        <v>0.1726</v>
      </c>
      <c r="H115" s="54">
        <v>2</v>
      </c>
      <c r="I115" s="90">
        <v>1.9E-2</v>
      </c>
      <c r="J115" s="54">
        <v>0</v>
      </c>
      <c r="K115" s="90">
        <v>0</v>
      </c>
    </row>
    <row r="116" spans="1:11" s="8" customFormat="1" x14ac:dyDescent="0.25">
      <c r="A116" s="49" t="s">
        <v>273</v>
      </c>
      <c r="B116" s="50">
        <v>27</v>
      </c>
      <c r="C116" s="54" t="s">
        <v>221</v>
      </c>
      <c r="D116" s="54">
        <v>1</v>
      </c>
      <c r="E116" s="90">
        <v>0.42</v>
      </c>
      <c r="F116" s="54">
        <v>0</v>
      </c>
      <c r="G116" s="90">
        <v>0</v>
      </c>
      <c r="H116" s="54">
        <v>0</v>
      </c>
      <c r="I116" s="90">
        <v>0</v>
      </c>
      <c r="J116" s="54">
        <v>0</v>
      </c>
      <c r="K116" s="90">
        <v>0</v>
      </c>
    </row>
    <row r="117" spans="1:11" s="8" customFormat="1" x14ac:dyDescent="0.25">
      <c r="A117" s="49" t="s">
        <v>273</v>
      </c>
      <c r="B117" s="50">
        <v>28</v>
      </c>
      <c r="C117" s="54" t="s">
        <v>222</v>
      </c>
      <c r="D117" s="54">
        <v>0</v>
      </c>
      <c r="E117" s="90">
        <v>0</v>
      </c>
      <c r="F117" s="54">
        <v>1</v>
      </c>
      <c r="G117" s="90">
        <v>1.4999999999999999E-2</v>
      </c>
      <c r="H117" s="54">
        <v>0</v>
      </c>
      <c r="I117" s="90">
        <v>0</v>
      </c>
      <c r="J117" s="54">
        <v>0</v>
      </c>
      <c r="K117" s="90">
        <v>0</v>
      </c>
    </row>
  </sheetData>
  <sortState ref="C24:C34">
    <sortCondition ref="C24"/>
  </sortState>
  <mergeCells count="9">
    <mergeCell ref="H1:K1"/>
    <mergeCell ref="H2:K2"/>
    <mergeCell ref="A3:K3"/>
    <mergeCell ref="A4:A6"/>
    <mergeCell ref="C4:C6"/>
    <mergeCell ref="D4:E5"/>
    <mergeCell ref="F4:G5"/>
    <mergeCell ref="H4:I5"/>
    <mergeCell ref="J4:K5"/>
  </mergeCells>
  <pageMargins left="0.70866141732283472" right="0.15748031496062992" top="0.74803149606299213" bottom="0.74803149606299213" header="0.31496062992125984" footer="0.31496062992125984"/>
  <pageSetup paperSize="9" scale="60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1" max="1" width="41.140625" customWidth="1"/>
    <col min="2" max="2" width="12.85546875" customWidth="1"/>
    <col min="3" max="3" width="14.5703125" style="5" customWidth="1"/>
    <col min="4" max="5" width="15" style="5" customWidth="1"/>
    <col min="6" max="6" width="13.42578125" style="5" customWidth="1"/>
    <col min="7" max="7" width="13.140625" style="5" customWidth="1"/>
    <col min="8" max="8" width="44.140625" style="1" customWidth="1"/>
    <col min="9" max="9" width="36.85546875" hidden="1" customWidth="1"/>
  </cols>
  <sheetData>
    <row r="1" spans="1:9" s="7" customFormat="1" x14ac:dyDescent="0.25">
      <c r="A1" s="8"/>
      <c r="B1" s="8"/>
      <c r="C1" s="8"/>
      <c r="D1" s="8"/>
      <c r="E1" s="8"/>
      <c r="F1" s="8"/>
      <c r="G1" s="8"/>
      <c r="H1" s="76" t="s">
        <v>18</v>
      </c>
    </row>
    <row r="2" spans="1:9" s="7" customFormat="1" ht="15.75" thickBot="1" x14ac:dyDescent="0.3">
      <c r="A2" s="101" t="s">
        <v>276</v>
      </c>
      <c r="B2" s="101"/>
      <c r="C2" s="101"/>
      <c r="D2" s="101"/>
      <c r="E2" s="101"/>
      <c r="F2" s="101"/>
      <c r="G2" s="101"/>
      <c r="H2" s="101"/>
    </row>
    <row r="3" spans="1:9" s="7" customFormat="1" ht="60" x14ac:dyDescent="0.25">
      <c r="A3" s="77" t="s">
        <v>0</v>
      </c>
      <c r="B3" s="77" t="s">
        <v>1</v>
      </c>
      <c r="C3" s="77" t="s">
        <v>9</v>
      </c>
      <c r="D3" s="77" t="s">
        <v>10</v>
      </c>
      <c r="E3" s="77" t="s">
        <v>11</v>
      </c>
      <c r="F3" s="78" t="s">
        <v>277</v>
      </c>
      <c r="G3" s="78" t="s">
        <v>12</v>
      </c>
      <c r="H3" s="77" t="s">
        <v>13</v>
      </c>
    </row>
    <row r="4" spans="1:9" s="7" customFormat="1" x14ac:dyDescent="0.25">
      <c r="A4" s="54">
        <v>1</v>
      </c>
      <c r="B4" s="47">
        <v>2</v>
      </c>
      <c r="C4" s="47">
        <v>3</v>
      </c>
      <c r="D4" s="47">
        <v>4</v>
      </c>
      <c r="E4" s="47">
        <v>5</v>
      </c>
      <c r="F4" s="79">
        <v>6</v>
      </c>
      <c r="G4" s="79">
        <v>7</v>
      </c>
      <c r="H4" s="4">
        <v>8</v>
      </c>
    </row>
    <row r="5" spans="1:9" s="9" customFormat="1" ht="21.75" customHeight="1" x14ac:dyDescent="0.25">
      <c r="A5" s="4" t="s">
        <v>273</v>
      </c>
      <c r="B5" s="6">
        <v>1</v>
      </c>
      <c r="C5" s="16">
        <v>40813108</v>
      </c>
      <c r="D5" s="36">
        <v>41583</v>
      </c>
      <c r="E5" s="16" t="s">
        <v>65</v>
      </c>
      <c r="F5" s="30">
        <v>6.3</v>
      </c>
      <c r="G5" s="31">
        <f>550/1.18</f>
        <v>466.10169491525426</v>
      </c>
      <c r="H5" s="34" t="s">
        <v>256</v>
      </c>
      <c r="I5" s="4" t="s">
        <v>46</v>
      </c>
    </row>
    <row r="6" spans="1:9" s="9" customFormat="1" ht="21.75" customHeight="1" x14ac:dyDescent="0.25">
      <c r="A6" s="4" t="s">
        <v>273</v>
      </c>
      <c r="B6" s="6">
        <v>2</v>
      </c>
      <c r="C6" s="16">
        <v>40815868</v>
      </c>
      <c r="D6" s="36">
        <v>41583</v>
      </c>
      <c r="E6" s="16" t="s">
        <v>65</v>
      </c>
      <c r="F6" s="30">
        <v>6.3</v>
      </c>
      <c r="G6" s="31">
        <f>4082.23/1.18</f>
        <v>3459.5169491525426</v>
      </c>
      <c r="H6" s="35" t="s">
        <v>257</v>
      </c>
      <c r="I6" s="4" t="s">
        <v>45</v>
      </c>
    </row>
    <row r="7" spans="1:9" s="9" customFormat="1" ht="21.75" customHeight="1" x14ac:dyDescent="0.25">
      <c r="A7" s="4" t="s">
        <v>273</v>
      </c>
      <c r="B7" s="6">
        <v>3</v>
      </c>
      <c r="C7" s="16">
        <v>40815874</v>
      </c>
      <c r="D7" s="37">
        <v>41589</v>
      </c>
      <c r="E7" s="16" t="s">
        <v>65</v>
      </c>
      <c r="F7" s="30">
        <v>15</v>
      </c>
      <c r="G7" s="31">
        <f>9719.6/1.18</f>
        <v>8236.9491525423728</v>
      </c>
      <c r="H7" s="35" t="s">
        <v>257</v>
      </c>
      <c r="I7" s="4" t="s">
        <v>47</v>
      </c>
    </row>
    <row r="8" spans="1:9" s="9" customFormat="1" ht="21.75" customHeight="1" x14ac:dyDescent="0.25">
      <c r="A8" s="4" t="s">
        <v>273</v>
      </c>
      <c r="B8" s="6">
        <v>4</v>
      </c>
      <c r="C8" s="16">
        <v>40815903</v>
      </c>
      <c r="D8" s="36">
        <v>41583</v>
      </c>
      <c r="E8" s="16" t="s">
        <v>65</v>
      </c>
      <c r="F8" s="30">
        <v>10</v>
      </c>
      <c r="G8" s="31">
        <f t="shared" ref="G8:G40" si="0">550/1.18</f>
        <v>466.10169491525426</v>
      </c>
      <c r="H8" s="34" t="s">
        <v>258</v>
      </c>
      <c r="I8" s="4" t="s">
        <v>49</v>
      </c>
    </row>
    <row r="9" spans="1:9" s="9" customFormat="1" ht="21.75" customHeight="1" x14ac:dyDescent="0.25">
      <c r="A9" s="4" t="s">
        <v>273</v>
      </c>
      <c r="B9" s="6">
        <v>5</v>
      </c>
      <c r="C9" s="16">
        <v>40815919</v>
      </c>
      <c r="D9" s="36">
        <v>41583</v>
      </c>
      <c r="E9" s="16" t="s">
        <v>65</v>
      </c>
      <c r="F9" s="30">
        <v>15</v>
      </c>
      <c r="G9" s="31">
        <f t="shared" si="0"/>
        <v>466.10169491525426</v>
      </c>
      <c r="H9" s="34" t="s">
        <v>258</v>
      </c>
      <c r="I9" s="4" t="s">
        <v>50</v>
      </c>
    </row>
    <row r="10" spans="1:9" s="9" customFormat="1" ht="21.75" customHeight="1" x14ac:dyDescent="0.25">
      <c r="A10" s="4" t="s">
        <v>273</v>
      </c>
      <c r="B10" s="6">
        <v>6</v>
      </c>
      <c r="C10" s="16">
        <v>40815906</v>
      </c>
      <c r="D10" s="36">
        <v>41583</v>
      </c>
      <c r="E10" s="16" t="s">
        <v>65</v>
      </c>
      <c r="F10" s="30">
        <v>6.3</v>
      </c>
      <c r="G10" s="31">
        <f t="shared" si="0"/>
        <v>466.10169491525426</v>
      </c>
      <c r="H10" s="34" t="s">
        <v>259</v>
      </c>
      <c r="I10" s="4" t="s">
        <v>51</v>
      </c>
    </row>
    <row r="11" spans="1:9" s="9" customFormat="1" ht="21.75" customHeight="1" x14ac:dyDescent="0.25">
      <c r="A11" s="4" t="s">
        <v>273</v>
      </c>
      <c r="B11" s="6">
        <v>7</v>
      </c>
      <c r="C11" s="16">
        <v>40817945</v>
      </c>
      <c r="D11" s="36">
        <v>41585</v>
      </c>
      <c r="E11" s="16" t="s">
        <v>65</v>
      </c>
      <c r="F11" s="30">
        <v>6.3</v>
      </c>
      <c r="G11" s="31">
        <f t="shared" si="0"/>
        <v>466.10169491525426</v>
      </c>
      <c r="H11" s="34" t="s">
        <v>260</v>
      </c>
      <c r="I11" s="4" t="s">
        <v>52</v>
      </c>
    </row>
    <row r="12" spans="1:9" s="9" customFormat="1" ht="21.75" customHeight="1" x14ac:dyDescent="0.25">
      <c r="A12" s="4" t="s">
        <v>273</v>
      </c>
      <c r="B12" s="6">
        <v>8</v>
      </c>
      <c r="C12" s="16">
        <v>40815911</v>
      </c>
      <c r="D12" s="36">
        <v>41579</v>
      </c>
      <c r="E12" s="16" t="s">
        <v>65</v>
      </c>
      <c r="F12" s="30">
        <v>5</v>
      </c>
      <c r="G12" s="31">
        <f t="shared" si="0"/>
        <v>466.10169491525426</v>
      </c>
      <c r="H12" s="4" t="s">
        <v>261</v>
      </c>
      <c r="I12" s="4" t="s">
        <v>53</v>
      </c>
    </row>
    <row r="13" spans="1:9" s="9" customFormat="1" ht="21.75" customHeight="1" x14ac:dyDescent="0.25">
      <c r="A13" s="4" t="s">
        <v>273</v>
      </c>
      <c r="B13" s="6">
        <v>9</v>
      </c>
      <c r="C13" s="16">
        <v>40815908</v>
      </c>
      <c r="D13" s="37">
        <v>41585</v>
      </c>
      <c r="E13" s="16" t="s">
        <v>65</v>
      </c>
      <c r="F13" s="30">
        <v>15</v>
      </c>
      <c r="G13" s="31">
        <f t="shared" si="0"/>
        <v>466.10169491525426</v>
      </c>
      <c r="H13" s="34" t="s">
        <v>262</v>
      </c>
      <c r="I13" s="4" t="s">
        <v>54</v>
      </c>
    </row>
    <row r="14" spans="1:9" s="9" customFormat="1" ht="21.75" customHeight="1" x14ac:dyDescent="0.25">
      <c r="A14" s="4" t="s">
        <v>273</v>
      </c>
      <c r="B14" s="6">
        <v>10</v>
      </c>
      <c r="C14" s="16">
        <v>40817947</v>
      </c>
      <c r="D14" s="37">
        <v>41585</v>
      </c>
      <c r="E14" s="16" t="s">
        <v>65</v>
      </c>
      <c r="F14" s="30">
        <v>15</v>
      </c>
      <c r="G14" s="31">
        <f t="shared" si="0"/>
        <v>466.10169491525426</v>
      </c>
      <c r="H14" s="34" t="s">
        <v>262</v>
      </c>
      <c r="I14" s="4" t="s">
        <v>55</v>
      </c>
    </row>
    <row r="15" spans="1:9" s="9" customFormat="1" ht="21.75" customHeight="1" x14ac:dyDescent="0.25">
      <c r="A15" s="4" t="s">
        <v>273</v>
      </c>
      <c r="B15" s="6">
        <v>11</v>
      </c>
      <c r="C15" s="16">
        <v>40817946</v>
      </c>
      <c r="D15" s="37">
        <v>41585</v>
      </c>
      <c r="E15" s="16" t="s">
        <v>65</v>
      </c>
      <c r="F15" s="30">
        <v>6.3</v>
      </c>
      <c r="G15" s="31">
        <f t="shared" si="0"/>
        <v>466.10169491525426</v>
      </c>
      <c r="H15" s="35" t="s">
        <v>257</v>
      </c>
      <c r="I15" s="4" t="s">
        <v>56</v>
      </c>
    </row>
    <row r="16" spans="1:9" s="9" customFormat="1" ht="21.75" customHeight="1" x14ac:dyDescent="0.25">
      <c r="A16" s="4" t="s">
        <v>273</v>
      </c>
      <c r="B16" s="6">
        <v>12</v>
      </c>
      <c r="C16" s="16">
        <v>40817948</v>
      </c>
      <c r="D16" s="37">
        <v>41590</v>
      </c>
      <c r="E16" s="16" t="s">
        <v>65</v>
      </c>
      <c r="F16" s="30">
        <v>15</v>
      </c>
      <c r="G16" s="31">
        <f t="shared" si="0"/>
        <v>466.10169491525426</v>
      </c>
      <c r="H16" s="34" t="s">
        <v>263</v>
      </c>
      <c r="I16" s="4" t="s">
        <v>57</v>
      </c>
    </row>
    <row r="17" spans="1:9" s="9" customFormat="1" ht="21.75" customHeight="1" x14ac:dyDescent="0.25">
      <c r="A17" s="4" t="s">
        <v>273</v>
      </c>
      <c r="B17" s="6">
        <v>13</v>
      </c>
      <c r="C17" s="16">
        <v>40818431</v>
      </c>
      <c r="D17" s="37">
        <v>41590</v>
      </c>
      <c r="E17" s="16" t="s">
        <v>65</v>
      </c>
      <c r="F17" s="30">
        <v>6.3</v>
      </c>
      <c r="G17" s="31">
        <f t="shared" si="0"/>
        <v>466.10169491525426</v>
      </c>
      <c r="H17" s="34" t="s">
        <v>264</v>
      </c>
      <c r="I17" s="4" t="s">
        <v>58</v>
      </c>
    </row>
    <row r="18" spans="1:9" s="9" customFormat="1" ht="21.75" customHeight="1" x14ac:dyDescent="0.25">
      <c r="A18" s="4" t="s">
        <v>273</v>
      </c>
      <c r="B18" s="6">
        <v>14</v>
      </c>
      <c r="C18" s="16">
        <v>40818438</v>
      </c>
      <c r="D18" s="37">
        <v>41590</v>
      </c>
      <c r="E18" s="16" t="s">
        <v>65</v>
      </c>
      <c r="F18" s="30">
        <v>5</v>
      </c>
      <c r="G18" s="31">
        <f t="shared" si="0"/>
        <v>466.10169491525426</v>
      </c>
      <c r="H18" s="34" t="s">
        <v>262</v>
      </c>
      <c r="I18" s="4" t="s">
        <v>59</v>
      </c>
    </row>
    <row r="19" spans="1:9" s="9" customFormat="1" ht="21.75" customHeight="1" x14ac:dyDescent="0.25">
      <c r="A19" s="4" t="s">
        <v>273</v>
      </c>
      <c r="B19" s="6">
        <v>15</v>
      </c>
      <c r="C19" s="16">
        <v>40818536</v>
      </c>
      <c r="D19" s="37">
        <v>41590</v>
      </c>
      <c r="E19" s="16" t="s">
        <v>65</v>
      </c>
      <c r="F19" s="30">
        <v>14</v>
      </c>
      <c r="G19" s="31">
        <f t="shared" si="0"/>
        <v>466.10169491525426</v>
      </c>
      <c r="H19" s="34" t="s">
        <v>265</v>
      </c>
      <c r="I19" s="4" t="s">
        <v>60</v>
      </c>
    </row>
    <row r="20" spans="1:9" s="9" customFormat="1" ht="21.75" customHeight="1" x14ac:dyDescent="0.25">
      <c r="A20" s="4" t="s">
        <v>273</v>
      </c>
      <c r="B20" s="6">
        <v>16</v>
      </c>
      <c r="C20" s="16">
        <v>40818538</v>
      </c>
      <c r="D20" s="37">
        <v>41592</v>
      </c>
      <c r="E20" s="16" t="s">
        <v>65</v>
      </c>
      <c r="F20" s="30">
        <v>6.3</v>
      </c>
      <c r="G20" s="31">
        <f t="shared" si="0"/>
        <v>466.10169491525426</v>
      </c>
      <c r="H20" s="34" t="s">
        <v>258</v>
      </c>
      <c r="I20" s="4" t="s">
        <v>61</v>
      </c>
    </row>
    <row r="21" spans="1:9" s="9" customFormat="1" ht="21.75" customHeight="1" x14ac:dyDescent="0.25">
      <c r="A21" s="4" t="s">
        <v>273</v>
      </c>
      <c r="B21" s="6">
        <v>17</v>
      </c>
      <c r="C21" s="16">
        <v>40818537</v>
      </c>
      <c r="D21" s="37">
        <v>41591</v>
      </c>
      <c r="E21" s="16" t="s">
        <v>65</v>
      </c>
      <c r="F21" s="30">
        <v>6.3</v>
      </c>
      <c r="G21" s="31">
        <f t="shared" si="0"/>
        <v>466.10169491525426</v>
      </c>
      <c r="H21" s="34" t="s">
        <v>266</v>
      </c>
      <c r="I21" s="4" t="s">
        <v>62</v>
      </c>
    </row>
    <row r="22" spans="1:9" s="9" customFormat="1" ht="21.75" customHeight="1" x14ac:dyDescent="0.25">
      <c r="A22" s="4" t="s">
        <v>273</v>
      </c>
      <c r="B22" s="6">
        <v>18</v>
      </c>
      <c r="C22" s="16">
        <v>40819300</v>
      </c>
      <c r="D22" s="37">
        <v>41593</v>
      </c>
      <c r="E22" s="16" t="s">
        <v>65</v>
      </c>
      <c r="F22" s="30">
        <v>6.3</v>
      </c>
      <c r="G22" s="31">
        <f t="shared" si="0"/>
        <v>466.10169491525426</v>
      </c>
      <c r="H22" s="34" t="s">
        <v>256</v>
      </c>
      <c r="I22" s="4" t="s">
        <v>73</v>
      </c>
    </row>
    <row r="23" spans="1:9" s="9" customFormat="1" ht="21.75" customHeight="1" x14ac:dyDescent="0.25">
      <c r="A23" s="4" t="s">
        <v>273</v>
      </c>
      <c r="B23" s="6">
        <v>19</v>
      </c>
      <c r="C23" s="16">
        <v>40823950</v>
      </c>
      <c r="D23" s="37">
        <v>41596</v>
      </c>
      <c r="E23" s="16" t="s">
        <v>65</v>
      </c>
      <c r="F23" s="30">
        <v>10</v>
      </c>
      <c r="G23" s="31">
        <f t="shared" si="0"/>
        <v>466.10169491525426</v>
      </c>
      <c r="H23" s="35" t="s">
        <v>264</v>
      </c>
      <c r="I23" s="4" t="s">
        <v>74</v>
      </c>
    </row>
    <row r="24" spans="1:9" s="9" customFormat="1" ht="21.75" customHeight="1" x14ac:dyDescent="0.25">
      <c r="A24" s="4" t="s">
        <v>273</v>
      </c>
      <c r="B24" s="6">
        <v>20</v>
      </c>
      <c r="C24" s="16">
        <v>40822594</v>
      </c>
      <c r="D24" s="38">
        <v>41592</v>
      </c>
      <c r="E24" s="16" t="s">
        <v>65</v>
      </c>
      <c r="F24" s="30">
        <v>5</v>
      </c>
      <c r="G24" s="31">
        <f t="shared" si="0"/>
        <v>466.10169491525426</v>
      </c>
      <c r="H24" s="34" t="s">
        <v>259</v>
      </c>
      <c r="I24" s="4" t="s">
        <v>48</v>
      </c>
    </row>
    <row r="25" spans="1:9" s="9" customFormat="1" ht="21.75" customHeight="1" x14ac:dyDescent="0.25">
      <c r="A25" s="4" t="s">
        <v>273</v>
      </c>
      <c r="B25" s="6">
        <v>21</v>
      </c>
      <c r="C25" s="16">
        <v>40822467</v>
      </c>
      <c r="D25" s="38">
        <v>41592</v>
      </c>
      <c r="E25" s="16" t="s">
        <v>65</v>
      </c>
      <c r="F25" s="30">
        <v>5</v>
      </c>
      <c r="G25" s="31">
        <f t="shared" si="0"/>
        <v>466.10169491525426</v>
      </c>
      <c r="H25" s="34" t="s">
        <v>267</v>
      </c>
      <c r="I25" s="4" t="s">
        <v>75</v>
      </c>
    </row>
    <row r="26" spans="1:9" s="9" customFormat="1" ht="21.75" customHeight="1" x14ac:dyDescent="0.25">
      <c r="A26" s="4" t="s">
        <v>273</v>
      </c>
      <c r="B26" s="6">
        <v>22</v>
      </c>
      <c r="C26" s="16">
        <v>40822578</v>
      </c>
      <c r="D26" s="37">
        <v>41597</v>
      </c>
      <c r="E26" s="16" t="s">
        <v>65</v>
      </c>
      <c r="F26" s="30">
        <v>15</v>
      </c>
      <c r="G26" s="31">
        <f t="shared" si="0"/>
        <v>466.10169491525426</v>
      </c>
      <c r="H26" s="34" t="s">
        <v>262</v>
      </c>
      <c r="I26" s="4" t="s">
        <v>76</v>
      </c>
    </row>
    <row r="27" spans="1:9" s="9" customFormat="1" ht="21.75" customHeight="1" x14ac:dyDescent="0.25">
      <c r="A27" s="4" t="s">
        <v>273</v>
      </c>
      <c r="B27" s="6">
        <v>23</v>
      </c>
      <c r="C27" s="16">
        <v>40822600</v>
      </c>
      <c r="D27" s="36">
        <v>41598</v>
      </c>
      <c r="E27" s="16" t="s">
        <v>65</v>
      </c>
      <c r="F27" s="30">
        <v>6.3</v>
      </c>
      <c r="G27" s="31">
        <f t="shared" si="0"/>
        <v>466.10169491525426</v>
      </c>
      <c r="H27" s="4" t="s">
        <v>261</v>
      </c>
      <c r="I27" s="4" t="s">
        <v>77</v>
      </c>
    </row>
    <row r="28" spans="1:9" s="9" customFormat="1" ht="21.75" customHeight="1" x14ac:dyDescent="0.25">
      <c r="A28" s="4" t="s">
        <v>273</v>
      </c>
      <c r="B28" s="6">
        <v>24</v>
      </c>
      <c r="C28" s="16">
        <v>40823972</v>
      </c>
      <c r="D28" s="36">
        <v>41599</v>
      </c>
      <c r="E28" s="16" t="s">
        <v>65</v>
      </c>
      <c r="F28" s="30">
        <v>15</v>
      </c>
      <c r="G28" s="31">
        <f t="shared" si="0"/>
        <v>466.10169491525426</v>
      </c>
      <c r="H28" s="35" t="s">
        <v>257</v>
      </c>
      <c r="I28" s="4" t="s">
        <v>78</v>
      </c>
    </row>
    <row r="29" spans="1:9" s="9" customFormat="1" ht="21.75" customHeight="1" x14ac:dyDescent="0.25">
      <c r="A29" s="4" t="s">
        <v>273</v>
      </c>
      <c r="B29" s="6">
        <v>25</v>
      </c>
      <c r="C29" s="16">
        <v>40823984</v>
      </c>
      <c r="D29" s="36">
        <v>41599</v>
      </c>
      <c r="E29" s="16" t="s">
        <v>65</v>
      </c>
      <c r="F29" s="30">
        <v>15</v>
      </c>
      <c r="G29" s="31">
        <f t="shared" si="0"/>
        <v>466.10169491525426</v>
      </c>
      <c r="H29" s="34" t="s">
        <v>259</v>
      </c>
      <c r="I29" s="4" t="s">
        <v>79</v>
      </c>
    </row>
    <row r="30" spans="1:9" s="9" customFormat="1" ht="21.75" customHeight="1" x14ac:dyDescent="0.25">
      <c r="A30" s="4" t="s">
        <v>273</v>
      </c>
      <c r="B30" s="6">
        <v>26</v>
      </c>
      <c r="C30" s="16">
        <v>40824013</v>
      </c>
      <c r="D30" s="36">
        <v>41598</v>
      </c>
      <c r="E30" s="16" t="s">
        <v>65</v>
      </c>
      <c r="F30" s="30">
        <v>5</v>
      </c>
      <c r="G30" s="31">
        <f t="shared" si="0"/>
        <v>466.10169491525426</v>
      </c>
      <c r="H30" s="35" t="s">
        <v>264</v>
      </c>
      <c r="I30" s="4" t="s">
        <v>80</v>
      </c>
    </row>
    <row r="31" spans="1:9" s="9" customFormat="1" ht="21.75" customHeight="1" x14ac:dyDescent="0.25">
      <c r="A31" s="4" t="s">
        <v>273</v>
      </c>
      <c r="B31" s="6">
        <v>27</v>
      </c>
      <c r="C31" s="16">
        <v>40824008</v>
      </c>
      <c r="D31" s="36">
        <v>41597</v>
      </c>
      <c r="E31" s="16" t="s">
        <v>65</v>
      </c>
      <c r="F31" s="30">
        <v>5</v>
      </c>
      <c r="G31" s="31">
        <f t="shared" si="0"/>
        <v>466.10169491525426</v>
      </c>
      <c r="H31" s="34" t="s">
        <v>262</v>
      </c>
      <c r="I31" s="4" t="s">
        <v>81</v>
      </c>
    </row>
    <row r="32" spans="1:9" s="9" customFormat="1" ht="21.75" customHeight="1" x14ac:dyDescent="0.25">
      <c r="A32" s="4" t="s">
        <v>273</v>
      </c>
      <c r="B32" s="6">
        <v>28</v>
      </c>
      <c r="C32" s="16">
        <v>40824017</v>
      </c>
      <c r="D32" s="36">
        <v>41599</v>
      </c>
      <c r="E32" s="16" t="s">
        <v>65</v>
      </c>
      <c r="F32" s="30">
        <v>6.3</v>
      </c>
      <c r="G32" s="31">
        <f t="shared" si="0"/>
        <v>466.10169491525426</v>
      </c>
      <c r="H32" s="35" t="s">
        <v>264</v>
      </c>
      <c r="I32" s="4" t="s">
        <v>82</v>
      </c>
    </row>
    <row r="33" spans="1:9" s="9" customFormat="1" ht="21.75" customHeight="1" x14ac:dyDescent="0.25">
      <c r="A33" s="4" t="s">
        <v>273</v>
      </c>
      <c r="B33" s="6">
        <v>29</v>
      </c>
      <c r="C33" s="16">
        <v>40824269</v>
      </c>
      <c r="D33" s="37">
        <v>41606</v>
      </c>
      <c r="E33" s="16" t="s">
        <v>65</v>
      </c>
      <c r="F33" s="30">
        <v>2.8</v>
      </c>
      <c r="G33" s="31">
        <f t="shared" si="0"/>
        <v>466.10169491525426</v>
      </c>
      <c r="H33" s="35" t="s">
        <v>257</v>
      </c>
      <c r="I33" s="4" t="s">
        <v>83</v>
      </c>
    </row>
    <row r="34" spans="1:9" s="9" customFormat="1" ht="21.75" customHeight="1" x14ac:dyDescent="0.25">
      <c r="A34" s="4" t="s">
        <v>273</v>
      </c>
      <c r="B34" s="6">
        <v>30</v>
      </c>
      <c r="C34" s="16">
        <v>40826867</v>
      </c>
      <c r="D34" s="37">
        <v>41604</v>
      </c>
      <c r="E34" s="16" t="s">
        <v>65</v>
      </c>
      <c r="F34" s="30">
        <v>15</v>
      </c>
      <c r="G34" s="31">
        <f t="shared" si="0"/>
        <v>466.10169491525426</v>
      </c>
      <c r="H34" s="35" t="s">
        <v>268</v>
      </c>
      <c r="I34" s="4" t="s">
        <v>84</v>
      </c>
    </row>
    <row r="35" spans="1:9" s="9" customFormat="1" ht="21.75" customHeight="1" x14ac:dyDescent="0.25">
      <c r="A35" s="4" t="s">
        <v>273</v>
      </c>
      <c r="B35" s="6">
        <v>31</v>
      </c>
      <c r="C35" s="16">
        <v>40824392</v>
      </c>
      <c r="D35" s="37">
        <v>41607</v>
      </c>
      <c r="E35" s="16" t="s">
        <v>65</v>
      </c>
      <c r="F35" s="30">
        <v>11</v>
      </c>
      <c r="G35" s="31">
        <f t="shared" si="0"/>
        <v>466.10169491525426</v>
      </c>
      <c r="H35" s="4" t="s">
        <v>261</v>
      </c>
      <c r="I35" s="4" t="s">
        <v>85</v>
      </c>
    </row>
    <row r="36" spans="1:9" s="9" customFormat="1" ht="21.75" customHeight="1" x14ac:dyDescent="0.25">
      <c r="A36" s="4" t="s">
        <v>273</v>
      </c>
      <c r="B36" s="6">
        <v>32</v>
      </c>
      <c r="C36" s="16">
        <v>40824677</v>
      </c>
      <c r="D36" s="37">
        <v>41600</v>
      </c>
      <c r="E36" s="16" t="s">
        <v>65</v>
      </c>
      <c r="F36" s="30">
        <v>15</v>
      </c>
      <c r="G36" s="31">
        <f t="shared" si="0"/>
        <v>466.10169491525426</v>
      </c>
      <c r="H36" s="35" t="s">
        <v>258</v>
      </c>
      <c r="I36" s="4" t="s">
        <v>86</v>
      </c>
    </row>
    <row r="37" spans="1:9" s="9" customFormat="1" ht="21.75" customHeight="1" x14ac:dyDescent="0.25">
      <c r="A37" s="4" t="s">
        <v>273</v>
      </c>
      <c r="B37" s="6">
        <v>33</v>
      </c>
      <c r="C37" s="16">
        <v>40828669</v>
      </c>
      <c r="D37" s="37">
        <v>41606</v>
      </c>
      <c r="E37" s="16" t="s">
        <v>65</v>
      </c>
      <c r="F37" s="30">
        <v>15</v>
      </c>
      <c r="G37" s="31">
        <f t="shared" si="0"/>
        <v>466.10169491525426</v>
      </c>
      <c r="H37" s="34" t="s">
        <v>262</v>
      </c>
      <c r="I37" s="4" t="s">
        <v>87</v>
      </c>
    </row>
    <row r="38" spans="1:9" s="9" customFormat="1" ht="21.75" customHeight="1" x14ac:dyDescent="0.25">
      <c r="A38" s="4" t="s">
        <v>273</v>
      </c>
      <c r="B38" s="6">
        <v>34</v>
      </c>
      <c r="C38" s="16">
        <v>40826139</v>
      </c>
      <c r="D38" s="37">
        <v>41607</v>
      </c>
      <c r="E38" s="16" t="s">
        <v>65</v>
      </c>
      <c r="F38" s="30">
        <v>15</v>
      </c>
      <c r="G38" s="31">
        <f t="shared" si="0"/>
        <v>466.10169491525426</v>
      </c>
      <c r="H38" s="4" t="s">
        <v>261</v>
      </c>
      <c r="I38" s="4" t="s">
        <v>88</v>
      </c>
    </row>
    <row r="39" spans="1:9" s="9" customFormat="1" ht="21.75" customHeight="1" x14ac:dyDescent="0.25">
      <c r="A39" s="4" t="s">
        <v>273</v>
      </c>
      <c r="B39" s="6">
        <v>35</v>
      </c>
      <c r="C39" s="16">
        <v>40826806</v>
      </c>
      <c r="D39" s="36">
        <v>41603</v>
      </c>
      <c r="E39" s="16" t="s">
        <v>65</v>
      </c>
      <c r="F39" s="30">
        <v>15</v>
      </c>
      <c r="G39" s="31">
        <f t="shared" si="0"/>
        <v>466.10169491525426</v>
      </c>
      <c r="H39" s="35" t="s">
        <v>268</v>
      </c>
      <c r="I39" s="4" t="s">
        <v>89</v>
      </c>
    </row>
    <row r="40" spans="1:9" s="9" customFormat="1" ht="21.75" customHeight="1" x14ac:dyDescent="0.25">
      <c r="A40" s="4" t="s">
        <v>273</v>
      </c>
      <c r="B40" s="6">
        <v>36</v>
      </c>
      <c r="C40" s="16">
        <v>40827786</v>
      </c>
      <c r="D40" s="37">
        <v>41607</v>
      </c>
      <c r="E40" s="16" t="s">
        <v>65</v>
      </c>
      <c r="F40" s="30">
        <v>5</v>
      </c>
      <c r="G40" s="31">
        <f t="shared" si="0"/>
        <v>466.10169491525426</v>
      </c>
      <c r="H40" s="34" t="s">
        <v>259</v>
      </c>
      <c r="I40" s="4" t="s">
        <v>90</v>
      </c>
    </row>
    <row r="41" spans="1:9" s="9" customFormat="1" ht="21.75" customHeight="1" x14ac:dyDescent="0.25">
      <c r="A41" s="4" t="s">
        <v>273</v>
      </c>
      <c r="B41" s="6">
        <v>37</v>
      </c>
      <c r="C41" s="16">
        <v>40827917</v>
      </c>
      <c r="D41" s="37">
        <v>41606</v>
      </c>
      <c r="E41" s="16" t="s">
        <v>65</v>
      </c>
      <c r="F41" s="30">
        <v>6.3</v>
      </c>
      <c r="G41" s="31">
        <f>4082.23/1.18</f>
        <v>3459.5169491525426</v>
      </c>
      <c r="H41" s="4" t="s">
        <v>261</v>
      </c>
      <c r="I41" s="4" t="s">
        <v>91</v>
      </c>
    </row>
    <row r="42" spans="1:9" s="9" customFormat="1" ht="21.75" customHeight="1" x14ac:dyDescent="0.25">
      <c r="A42" s="4" t="s">
        <v>273</v>
      </c>
      <c r="B42" s="6">
        <v>38</v>
      </c>
      <c r="C42" s="4">
        <v>40785577</v>
      </c>
      <c r="D42" s="3">
        <v>41586</v>
      </c>
      <c r="E42" s="4" t="s">
        <v>26</v>
      </c>
      <c r="F42" s="4">
        <v>131.49</v>
      </c>
      <c r="G42" s="17">
        <f>85202.02/1.18</f>
        <v>72205.101694915254</v>
      </c>
      <c r="H42" s="35" t="s">
        <v>257</v>
      </c>
      <c r="I42" s="4" t="s">
        <v>100</v>
      </c>
    </row>
    <row r="43" spans="1:9" s="9" customFormat="1" ht="21.75" customHeight="1" x14ac:dyDescent="0.25">
      <c r="A43" s="4" t="s">
        <v>273</v>
      </c>
      <c r="B43" s="6">
        <v>39</v>
      </c>
      <c r="C43" s="4">
        <v>40804064</v>
      </c>
      <c r="D43" s="3">
        <v>41592</v>
      </c>
      <c r="E43" s="16" t="s">
        <v>65</v>
      </c>
      <c r="F43" s="4">
        <v>15</v>
      </c>
      <c r="G43" s="31">
        <f t="shared" ref="G43" si="1">550/1.18</f>
        <v>466.10169491525426</v>
      </c>
      <c r="H43" s="4" t="s">
        <v>269</v>
      </c>
      <c r="I43" s="4" t="s">
        <v>64</v>
      </c>
    </row>
    <row r="44" spans="1:9" s="9" customFormat="1" ht="21.75" customHeight="1" x14ac:dyDescent="0.25">
      <c r="A44" s="4" t="s">
        <v>273</v>
      </c>
      <c r="B44" s="6">
        <v>40</v>
      </c>
      <c r="C44" s="4">
        <v>40811306</v>
      </c>
      <c r="D44" s="3">
        <v>41584</v>
      </c>
      <c r="E44" s="16" t="s">
        <v>65</v>
      </c>
      <c r="F44" s="4">
        <v>14</v>
      </c>
      <c r="G44" s="17">
        <f>9071.63/1.18</f>
        <v>7687.8220338983047</v>
      </c>
      <c r="H44" s="4" t="s">
        <v>266</v>
      </c>
      <c r="I44" s="4" t="s">
        <v>38</v>
      </c>
    </row>
    <row r="45" spans="1:9" s="9" customFormat="1" ht="21.75" customHeight="1" x14ac:dyDescent="0.25">
      <c r="A45" s="4" t="s">
        <v>273</v>
      </c>
      <c r="B45" s="6">
        <v>41</v>
      </c>
      <c r="C45" s="4">
        <v>40811322</v>
      </c>
      <c r="D45" s="3">
        <v>41584</v>
      </c>
      <c r="E45" s="16" t="s">
        <v>65</v>
      </c>
      <c r="F45" s="4">
        <v>37.5</v>
      </c>
      <c r="G45" s="17">
        <f>24299.01/1.18</f>
        <v>20592.381355932204</v>
      </c>
      <c r="H45" s="4" t="s">
        <v>266</v>
      </c>
      <c r="I45" s="4" t="s">
        <v>38</v>
      </c>
    </row>
    <row r="46" spans="1:9" s="9" customFormat="1" ht="21.75" customHeight="1" x14ac:dyDescent="0.25">
      <c r="A46" s="4" t="s">
        <v>273</v>
      </c>
      <c r="B46" s="6">
        <v>42</v>
      </c>
      <c r="C46" s="4">
        <v>40811339</v>
      </c>
      <c r="D46" s="3">
        <v>41584</v>
      </c>
      <c r="E46" s="16" t="s">
        <v>65</v>
      </c>
      <c r="F46" s="4">
        <v>35</v>
      </c>
      <c r="G46" s="17">
        <f>22679.07/1.18</f>
        <v>19219.550847457627</v>
      </c>
      <c r="H46" s="4" t="s">
        <v>270</v>
      </c>
      <c r="I46" s="4" t="s">
        <v>38</v>
      </c>
    </row>
    <row r="47" spans="1:9" s="9" customFormat="1" ht="21.75" customHeight="1" x14ac:dyDescent="0.25">
      <c r="A47" s="4" t="s">
        <v>273</v>
      </c>
      <c r="B47" s="6">
        <v>43</v>
      </c>
      <c r="C47" s="4">
        <v>40812299</v>
      </c>
      <c r="D47" s="3">
        <v>41584</v>
      </c>
      <c r="E47" s="16" t="s">
        <v>65</v>
      </c>
      <c r="F47" s="4">
        <v>24</v>
      </c>
      <c r="G47" s="17">
        <f>15551.36/1.18</f>
        <v>13179.118644067798</v>
      </c>
      <c r="H47" s="4" t="s">
        <v>270</v>
      </c>
      <c r="I47" s="4" t="s">
        <v>38</v>
      </c>
    </row>
    <row r="48" spans="1:9" s="9" customFormat="1" ht="21.75" customHeight="1" x14ac:dyDescent="0.25">
      <c r="A48" s="4" t="s">
        <v>273</v>
      </c>
      <c r="B48" s="6">
        <v>44</v>
      </c>
      <c r="C48" s="4">
        <v>40822514</v>
      </c>
      <c r="D48" s="3">
        <v>41607</v>
      </c>
      <c r="E48" s="4" t="s">
        <v>66</v>
      </c>
      <c r="F48" s="4">
        <v>1380</v>
      </c>
      <c r="G48" s="17">
        <f>894203.29/1.18</f>
        <v>757799.39830508479</v>
      </c>
      <c r="H48" s="34" t="s">
        <v>262</v>
      </c>
      <c r="I48" s="4" t="s">
        <v>92</v>
      </c>
    </row>
    <row r="49" spans="1:9" s="9" customFormat="1" ht="21.75" customHeight="1" x14ac:dyDescent="0.25">
      <c r="A49" s="4" t="s">
        <v>273</v>
      </c>
      <c r="B49" s="6">
        <v>45</v>
      </c>
      <c r="C49" s="4">
        <v>40820029</v>
      </c>
      <c r="D49" s="3">
        <v>41599</v>
      </c>
      <c r="E49" s="16" t="s">
        <v>65</v>
      </c>
      <c r="F49" s="4">
        <v>20</v>
      </c>
      <c r="G49" s="17">
        <f>12959.47/1.18</f>
        <v>10982.601694915254</v>
      </c>
      <c r="H49" s="4" t="s">
        <v>270</v>
      </c>
      <c r="I49" s="4" t="s">
        <v>93</v>
      </c>
    </row>
    <row r="50" spans="1:9" s="9" customFormat="1" ht="21.75" customHeight="1" x14ac:dyDescent="0.25">
      <c r="A50" s="4" t="s">
        <v>273</v>
      </c>
      <c r="B50" s="6">
        <v>46</v>
      </c>
      <c r="C50" s="4">
        <v>40822535</v>
      </c>
      <c r="D50" s="3">
        <v>41596</v>
      </c>
      <c r="E50" s="4" t="s">
        <v>99</v>
      </c>
      <c r="F50" s="4">
        <v>15</v>
      </c>
      <c r="G50" s="31">
        <f t="shared" ref="G50:G51" si="2">550/1.18</f>
        <v>466.10169491525426</v>
      </c>
      <c r="H50" s="4" t="s">
        <v>271</v>
      </c>
      <c r="I50" s="4" t="s">
        <v>94</v>
      </c>
    </row>
    <row r="51" spans="1:9" s="9" customFormat="1" ht="21.75" customHeight="1" x14ac:dyDescent="0.25">
      <c r="A51" s="4" t="s">
        <v>273</v>
      </c>
      <c r="B51" s="6">
        <v>47</v>
      </c>
      <c r="C51" s="4">
        <v>40822535</v>
      </c>
      <c r="D51" s="3">
        <v>41605</v>
      </c>
      <c r="E51" s="16" t="s">
        <v>65</v>
      </c>
      <c r="F51" s="4">
        <v>15</v>
      </c>
      <c r="G51" s="31">
        <f t="shared" si="2"/>
        <v>466.10169491525426</v>
      </c>
      <c r="H51" s="4" t="s">
        <v>272</v>
      </c>
      <c r="I51" s="4" t="s">
        <v>95</v>
      </c>
    </row>
    <row r="52" spans="1:9" s="9" customFormat="1" ht="21.75" customHeight="1" x14ac:dyDescent="0.25">
      <c r="A52" s="4" t="s">
        <v>273</v>
      </c>
      <c r="B52" s="6">
        <v>48</v>
      </c>
      <c r="C52" s="4">
        <v>40824022</v>
      </c>
      <c r="D52" s="3">
        <v>41603</v>
      </c>
      <c r="E52" s="16" t="s">
        <v>65</v>
      </c>
      <c r="F52" s="4">
        <v>9.9700000000000006</v>
      </c>
      <c r="G52" s="17">
        <f>6460.3/1.18</f>
        <v>5474.8305084745771</v>
      </c>
      <c r="H52" s="35" t="s">
        <v>257</v>
      </c>
      <c r="I52" s="4" t="s">
        <v>96</v>
      </c>
    </row>
    <row r="53" spans="1:9" s="9" customFormat="1" ht="21.75" customHeight="1" x14ac:dyDescent="0.25">
      <c r="A53" s="4" t="s">
        <v>273</v>
      </c>
      <c r="B53" s="6">
        <v>49</v>
      </c>
      <c r="C53" s="4">
        <v>40826877</v>
      </c>
      <c r="D53" s="3">
        <v>41604</v>
      </c>
      <c r="E53" s="16" t="s">
        <v>65</v>
      </c>
      <c r="F53" s="4">
        <v>15</v>
      </c>
      <c r="G53" s="31">
        <f t="shared" ref="G53" si="3">550/1.18</f>
        <v>466.10169491525426</v>
      </c>
      <c r="H53" s="4" t="s">
        <v>261</v>
      </c>
      <c r="I53" s="4" t="s">
        <v>97</v>
      </c>
    </row>
    <row r="54" spans="1:9" s="18" customFormat="1" ht="21.75" customHeight="1" x14ac:dyDescent="0.25">
      <c r="A54" s="4" t="s">
        <v>273</v>
      </c>
      <c r="B54" s="6">
        <v>50</v>
      </c>
      <c r="C54" s="2">
        <v>40732865</v>
      </c>
      <c r="D54" s="27">
        <v>41591</v>
      </c>
      <c r="E54" s="47" t="s">
        <v>106</v>
      </c>
      <c r="F54" s="2">
        <v>2</v>
      </c>
      <c r="G54" s="28">
        <v>466.10169491525426</v>
      </c>
      <c r="H54" s="33" t="s">
        <v>237</v>
      </c>
      <c r="I54" s="2" t="s">
        <v>107</v>
      </c>
    </row>
    <row r="55" spans="1:9" s="20" customFormat="1" ht="21.75" customHeight="1" x14ac:dyDescent="0.25">
      <c r="A55" s="4" t="s">
        <v>273</v>
      </c>
      <c r="B55" s="6">
        <v>51</v>
      </c>
      <c r="C55" s="2">
        <v>40807230</v>
      </c>
      <c r="D55" s="19">
        <v>41605</v>
      </c>
      <c r="E55" s="16" t="s">
        <v>65</v>
      </c>
      <c r="F55" s="2">
        <v>0.5</v>
      </c>
      <c r="G55" s="28">
        <v>466.10169491525426</v>
      </c>
      <c r="H55" s="33" t="s">
        <v>238</v>
      </c>
      <c r="I55" s="29" t="s">
        <v>108</v>
      </c>
    </row>
    <row r="56" spans="1:9" s="20" customFormat="1" ht="21.75" customHeight="1" x14ac:dyDescent="0.25">
      <c r="A56" s="4" t="s">
        <v>273</v>
      </c>
      <c r="B56" s="6">
        <v>52</v>
      </c>
      <c r="C56" s="2">
        <v>40809899</v>
      </c>
      <c r="D56" s="19">
        <v>41603</v>
      </c>
      <c r="E56" s="16" t="s">
        <v>65</v>
      </c>
      <c r="F56" s="2">
        <v>8</v>
      </c>
      <c r="G56" s="28">
        <v>466.10169491525426</v>
      </c>
      <c r="H56" s="33" t="s">
        <v>239</v>
      </c>
      <c r="I56" s="29" t="s">
        <v>109</v>
      </c>
    </row>
    <row r="57" spans="1:9" s="20" customFormat="1" ht="21.75" customHeight="1" x14ac:dyDescent="0.25">
      <c r="A57" s="4" t="s">
        <v>273</v>
      </c>
      <c r="B57" s="6">
        <v>53</v>
      </c>
      <c r="C57" s="2">
        <v>40810155</v>
      </c>
      <c r="D57" s="19">
        <v>41607</v>
      </c>
      <c r="E57" s="16" t="s">
        <v>65</v>
      </c>
      <c r="F57" s="2">
        <v>60</v>
      </c>
      <c r="G57" s="28">
        <v>32947.796610169491</v>
      </c>
      <c r="H57" s="33" t="s">
        <v>240</v>
      </c>
      <c r="I57" s="29" t="s">
        <v>110</v>
      </c>
    </row>
    <row r="58" spans="1:9" s="20" customFormat="1" ht="21.75" customHeight="1" x14ac:dyDescent="0.25">
      <c r="A58" s="4" t="s">
        <v>273</v>
      </c>
      <c r="B58" s="6">
        <v>54</v>
      </c>
      <c r="C58" s="2">
        <v>40816097</v>
      </c>
      <c r="D58" s="19">
        <v>41585</v>
      </c>
      <c r="E58" s="16" t="s">
        <v>65</v>
      </c>
      <c r="F58" s="2">
        <v>15</v>
      </c>
      <c r="G58" s="28">
        <v>466.10169491525426</v>
      </c>
      <c r="H58" s="33" t="s">
        <v>241</v>
      </c>
      <c r="I58" s="29" t="s">
        <v>111</v>
      </c>
    </row>
    <row r="59" spans="1:9" s="20" customFormat="1" ht="21.75" customHeight="1" x14ac:dyDescent="0.25">
      <c r="A59" s="4" t="s">
        <v>273</v>
      </c>
      <c r="B59" s="6">
        <v>55</v>
      </c>
      <c r="C59" s="2">
        <v>40818521</v>
      </c>
      <c r="D59" s="19">
        <v>41590</v>
      </c>
      <c r="E59" s="16" t="s">
        <v>65</v>
      </c>
      <c r="F59" s="2">
        <v>5</v>
      </c>
      <c r="G59" s="28">
        <v>2745.65</v>
      </c>
      <c r="H59" s="33" t="s">
        <v>242</v>
      </c>
      <c r="I59" s="29" t="s">
        <v>112</v>
      </c>
    </row>
    <row r="60" spans="1:9" s="20" customFormat="1" ht="21.75" customHeight="1" x14ac:dyDescent="0.25">
      <c r="A60" s="4" t="s">
        <v>273</v>
      </c>
      <c r="B60" s="6">
        <v>56</v>
      </c>
      <c r="C60" s="2">
        <v>40818530</v>
      </c>
      <c r="D60" s="19">
        <v>41590</v>
      </c>
      <c r="E60" s="16" t="s">
        <v>65</v>
      </c>
      <c r="F60" s="2">
        <v>5</v>
      </c>
      <c r="G60" s="28">
        <v>2745.65</v>
      </c>
      <c r="H60" s="33" t="s">
        <v>242</v>
      </c>
      <c r="I60" s="29" t="s">
        <v>112</v>
      </c>
    </row>
    <row r="61" spans="1:9" s="20" customFormat="1" ht="21.75" customHeight="1" x14ac:dyDescent="0.25">
      <c r="A61" s="4" t="s">
        <v>273</v>
      </c>
      <c r="B61" s="6">
        <v>57</v>
      </c>
      <c r="C61" s="2">
        <v>40814316</v>
      </c>
      <c r="D61" s="19">
        <v>41585</v>
      </c>
      <c r="E61" s="16" t="s">
        <v>65</v>
      </c>
      <c r="F61" s="2">
        <v>0.13500000000000001</v>
      </c>
      <c r="G61" s="28">
        <v>466.10169491525426</v>
      </c>
      <c r="H61" s="33" t="s">
        <v>243</v>
      </c>
      <c r="I61" s="29" t="s">
        <v>113</v>
      </c>
    </row>
    <row r="62" spans="1:9" s="20" customFormat="1" ht="21.75" customHeight="1" x14ac:dyDescent="0.25">
      <c r="A62" s="4" t="s">
        <v>273</v>
      </c>
      <c r="B62" s="6">
        <v>58</v>
      </c>
      <c r="C62" s="2">
        <v>40814519</v>
      </c>
      <c r="D62" s="19">
        <v>41584</v>
      </c>
      <c r="E62" s="16" t="s">
        <v>65</v>
      </c>
      <c r="F62" s="2">
        <v>5</v>
      </c>
      <c r="G62" s="28">
        <v>466.10169491525426</v>
      </c>
      <c r="H62" s="33" t="s">
        <v>244</v>
      </c>
      <c r="I62" s="29" t="s">
        <v>114</v>
      </c>
    </row>
    <row r="63" spans="1:9" s="21" customFormat="1" ht="21.75" customHeight="1" x14ac:dyDescent="0.25">
      <c r="A63" s="4" t="s">
        <v>273</v>
      </c>
      <c r="B63" s="6">
        <v>59</v>
      </c>
      <c r="C63" s="2">
        <v>40814500</v>
      </c>
      <c r="D63" s="19">
        <v>41585</v>
      </c>
      <c r="E63" s="16" t="s">
        <v>65</v>
      </c>
      <c r="F63" s="2">
        <v>0.09</v>
      </c>
      <c r="G63" s="28">
        <v>466.10169491525426</v>
      </c>
      <c r="H63" s="33" t="s">
        <v>243</v>
      </c>
      <c r="I63" s="29" t="s">
        <v>113</v>
      </c>
    </row>
    <row r="64" spans="1:9" s="21" customFormat="1" ht="21.75" customHeight="1" x14ac:dyDescent="0.25">
      <c r="A64" s="4" t="s">
        <v>273</v>
      </c>
      <c r="B64" s="6">
        <v>60</v>
      </c>
      <c r="C64" s="2">
        <v>40814573</v>
      </c>
      <c r="D64" s="19">
        <v>41585</v>
      </c>
      <c r="E64" s="16" t="s">
        <v>65</v>
      </c>
      <c r="F64" s="2">
        <v>0.09</v>
      </c>
      <c r="G64" s="28">
        <v>466.10169491525426</v>
      </c>
      <c r="H64" s="33" t="s">
        <v>243</v>
      </c>
      <c r="I64" s="29" t="s">
        <v>113</v>
      </c>
    </row>
    <row r="65" spans="1:9" s="21" customFormat="1" ht="21.75" customHeight="1" x14ac:dyDescent="0.25">
      <c r="A65" s="4" t="s">
        <v>273</v>
      </c>
      <c r="B65" s="6">
        <v>61</v>
      </c>
      <c r="C65" s="2">
        <v>40814639</v>
      </c>
      <c r="D65" s="19">
        <v>41584</v>
      </c>
      <c r="E65" s="16" t="s">
        <v>65</v>
      </c>
      <c r="F65" s="2">
        <v>12</v>
      </c>
      <c r="G65" s="28">
        <v>466.10169491525426</v>
      </c>
      <c r="H65" s="33" t="s">
        <v>245</v>
      </c>
      <c r="I65" s="29" t="s">
        <v>115</v>
      </c>
    </row>
    <row r="66" spans="1:9" s="21" customFormat="1" ht="21.75" customHeight="1" x14ac:dyDescent="0.25">
      <c r="A66" s="4" t="s">
        <v>273</v>
      </c>
      <c r="B66" s="6">
        <v>62</v>
      </c>
      <c r="C66" s="2">
        <v>40814759</v>
      </c>
      <c r="D66" s="19">
        <v>41585</v>
      </c>
      <c r="E66" s="16" t="s">
        <v>65</v>
      </c>
      <c r="F66" s="2">
        <v>0.09</v>
      </c>
      <c r="G66" s="28">
        <v>466.10169491525426</v>
      </c>
      <c r="H66" s="33" t="s">
        <v>243</v>
      </c>
      <c r="I66" s="29" t="s">
        <v>113</v>
      </c>
    </row>
    <row r="67" spans="1:9" s="21" customFormat="1" ht="21.75" customHeight="1" x14ac:dyDescent="0.25">
      <c r="A67" s="4" t="s">
        <v>273</v>
      </c>
      <c r="B67" s="6">
        <v>63</v>
      </c>
      <c r="C67" s="2">
        <v>40814801</v>
      </c>
      <c r="D67" s="19">
        <v>41585</v>
      </c>
      <c r="E67" s="16" t="s">
        <v>65</v>
      </c>
      <c r="F67" s="2">
        <v>0.13500000000000001</v>
      </c>
      <c r="G67" s="28">
        <v>466.10169491525426</v>
      </c>
      <c r="H67" s="33" t="s">
        <v>243</v>
      </c>
      <c r="I67" s="29" t="s">
        <v>113</v>
      </c>
    </row>
    <row r="68" spans="1:9" s="22" customFormat="1" ht="21.75" customHeight="1" x14ac:dyDescent="0.25">
      <c r="A68" s="4" t="s">
        <v>273</v>
      </c>
      <c r="B68" s="6">
        <v>64</v>
      </c>
      <c r="C68" s="2">
        <v>40814982</v>
      </c>
      <c r="D68" s="19">
        <v>41585</v>
      </c>
      <c r="E68" s="16" t="s">
        <v>65</v>
      </c>
      <c r="F68" s="2">
        <v>0.09</v>
      </c>
      <c r="G68" s="28">
        <v>466.10169491525426</v>
      </c>
      <c r="H68" s="33" t="s">
        <v>246</v>
      </c>
      <c r="I68" s="29" t="s">
        <v>113</v>
      </c>
    </row>
    <row r="69" spans="1:9" s="22" customFormat="1" ht="21.75" customHeight="1" x14ac:dyDescent="0.25">
      <c r="A69" s="4" t="s">
        <v>273</v>
      </c>
      <c r="B69" s="6">
        <v>65</v>
      </c>
      <c r="C69" s="2">
        <v>40815023</v>
      </c>
      <c r="D69" s="19">
        <v>41585</v>
      </c>
      <c r="E69" s="16" t="s">
        <v>65</v>
      </c>
      <c r="F69" s="2">
        <v>0.27</v>
      </c>
      <c r="G69" s="28">
        <v>466.10169491525426</v>
      </c>
      <c r="H69" s="33" t="s">
        <v>246</v>
      </c>
      <c r="I69" s="29" t="s">
        <v>113</v>
      </c>
    </row>
    <row r="70" spans="1:9" s="22" customFormat="1" ht="21.75" customHeight="1" x14ac:dyDescent="0.25">
      <c r="A70" s="4" t="s">
        <v>273</v>
      </c>
      <c r="B70" s="6">
        <v>66</v>
      </c>
      <c r="C70" s="2">
        <v>40817441</v>
      </c>
      <c r="D70" s="19">
        <v>41597</v>
      </c>
      <c r="E70" s="16" t="s">
        <v>65</v>
      </c>
      <c r="F70" s="2">
        <v>4.4999999999999998E-2</v>
      </c>
      <c r="G70" s="28">
        <v>466.10169491525426</v>
      </c>
      <c r="H70" s="33" t="s">
        <v>247</v>
      </c>
      <c r="I70" s="29" t="s">
        <v>116</v>
      </c>
    </row>
    <row r="71" spans="1:9" s="22" customFormat="1" ht="21.75" customHeight="1" x14ac:dyDescent="0.25">
      <c r="A71" s="4" t="s">
        <v>273</v>
      </c>
      <c r="B71" s="6">
        <v>67</v>
      </c>
      <c r="C71" s="2">
        <v>40819651</v>
      </c>
      <c r="D71" s="19">
        <v>41604</v>
      </c>
      <c r="E71" s="16" t="s">
        <v>65</v>
      </c>
      <c r="F71" s="2">
        <v>4.4999999999999998E-2</v>
      </c>
      <c r="G71" s="45">
        <v>466.10169491525426</v>
      </c>
      <c r="H71" s="33" t="s">
        <v>247</v>
      </c>
      <c r="I71" s="29" t="s">
        <v>116</v>
      </c>
    </row>
    <row r="72" spans="1:9" s="22" customFormat="1" ht="21.75" customHeight="1" x14ac:dyDescent="0.25">
      <c r="A72" s="4" t="s">
        <v>273</v>
      </c>
      <c r="B72" s="6">
        <v>68</v>
      </c>
      <c r="C72" s="2">
        <v>40820342</v>
      </c>
      <c r="D72" s="19">
        <v>41597</v>
      </c>
      <c r="E72" s="16" t="s">
        <v>65</v>
      </c>
      <c r="F72" s="2">
        <v>0.18</v>
      </c>
      <c r="G72" s="45">
        <v>466.10169491525426</v>
      </c>
      <c r="H72" s="33" t="s">
        <v>248</v>
      </c>
      <c r="I72" s="29" t="s">
        <v>117</v>
      </c>
    </row>
    <row r="73" spans="1:9" s="22" customFormat="1" ht="21.75" customHeight="1" x14ac:dyDescent="0.25">
      <c r="A73" s="4" t="s">
        <v>273</v>
      </c>
      <c r="B73" s="6">
        <v>69</v>
      </c>
      <c r="C73" s="2">
        <v>40822595</v>
      </c>
      <c r="D73" s="19">
        <v>41599</v>
      </c>
      <c r="E73" s="16" t="s">
        <v>65</v>
      </c>
      <c r="F73" s="2">
        <v>15</v>
      </c>
      <c r="G73" s="45">
        <v>466.10169491525426</v>
      </c>
      <c r="H73" s="33" t="s">
        <v>249</v>
      </c>
      <c r="I73" s="29" t="s">
        <v>118</v>
      </c>
    </row>
    <row r="74" spans="1:9" s="22" customFormat="1" ht="21.75" customHeight="1" x14ac:dyDescent="0.25">
      <c r="A74" s="4" t="s">
        <v>273</v>
      </c>
      <c r="B74" s="6">
        <v>70</v>
      </c>
      <c r="C74" s="2">
        <v>40826281</v>
      </c>
      <c r="D74" s="19">
        <v>41605</v>
      </c>
      <c r="E74" s="16" t="s">
        <v>65</v>
      </c>
      <c r="F74" s="2">
        <v>5</v>
      </c>
      <c r="G74" s="45">
        <v>2745.65</v>
      </c>
      <c r="H74" s="33" t="s">
        <v>242</v>
      </c>
      <c r="I74" s="29" t="s">
        <v>119</v>
      </c>
    </row>
    <row r="75" spans="1:9" s="22" customFormat="1" ht="21.75" customHeight="1" x14ac:dyDescent="0.25">
      <c r="A75" s="4" t="s">
        <v>273</v>
      </c>
      <c r="B75" s="6">
        <v>71</v>
      </c>
      <c r="C75" s="2">
        <v>40826285</v>
      </c>
      <c r="D75" s="19">
        <v>41605</v>
      </c>
      <c r="E75" s="16" t="s">
        <v>65</v>
      </c>
      <c r="F75" s="2">
        <v>5</v>
      </c>
      <c r="G75" s="45">
        <v>2745.65</v>
      </c>
      <c r="H75" s="33" t="s">
        <v>242</v>
      </c>
      <c r="I75" s="29" t="s">
        <v>119</v>
      </c>
    </row>
    <row r="76" spans="1:9" s="22" customFormat="1" ht="21.75" customHeight="1" x14ac:dyDescent="0.25">
      <c r="A76" s="4" t="s">
        <v>273</v>
      </c>
      <c r="B76" s="6">
        <v>72</v>
      </c>
      <c r="C76" s="2">
        <v>40826288</v>
      </c>
      <c r="D76" s="19">
        <v>41605</v>
      </c>
      <c r="E76" s="16" t="s">
        <v>65</v>
      </c>
      <c r="F76" s="2">
        <v>5</v>
      </c>
      <c r="G76" s="45">
        <v>2745.65</v>
      </c>
      <c r="H76" s="33" t="s">
        <v>242</v>
      </c>
      <c r="I76" s="29" t="s">
        <v>119</v>
      </c>
    </row>
    <row r="77" spans="1:9" s="22" customFormat="1" ht="21.75" customHeight="1" x14ac:dyDescent="0.25">
      <c r="A77" s="4" t="s">
        <v>273</v>
      </c>
      <c r="B77" s="6">
        <v>73</v>
      </c>
      <c r="C77" s="2">
        <v>40826295</v>
      </c>
      <c r="D77" s="19">
        <v>41605</v>
      </c>
      <c r="E77" s="16" t="s">
        <v>65</v>
      </c>
      <c r="F77" s="2">
        <v>5</v>
      </c>
      <c r="G77" s="45">
        <v>2745.65</v>
      </c>
      <c r="H77" s="33" t="s">
        <v>242</v>
      </c>
      <c r="I77" s="29" t="s">
        <v>119</v>
      </c>
    </row>
    <row r="78" spans="1:9" s="22" customFormat="1" ht="21.75" customHeight="1" x14ac:dyDescent="0.25">
      <c r="A78" s="4" t="s">
        <v>273</v>
      </c>
      <c r="B78" s="6">
        <v>74</v>
      </c>
      <c r="C78" s="2">
        <v>40826300</v>
      </c>
      <c r="D78" s="19">
        <v>41605</v>
      </c>
      <c r="E78" s="16" t="s">
        <v>65</v>
      </c>
      <c r="F78" s="2">
        <v>5</v>
      </c>
      <c r="G78" s="45">
        <v>2745.65</v>
      </c>
      <c r="H78" s="33" t="s">
        <v>242</v>
      </c>
      <c r="I78" s="29" t="s">
        <v>119</v>
      </c>
    </row>
    <row r="79" spans="1:9" s="22" customFormat="1" ht="21.75" customHeight="1" x14ac:dyDescent="0.25">
      <c r="A79" s="4" t="s">
        <v>273</v>
      </c>
      <c r="B79" s="6">
        <v>75</v>
      </c>
      <c r="C79" s="2">
        <v>40826310</v>
      </c>
      <c r="D79" s="19">
        <v>41605</v>
      </c>
      <c r="E79" s="16" t="s">
        <v>65</v>
      </c>
      <c r="F79" s="2">
        <v>5</v>
      </c>
      <c r="G79" s="45">
        <v>2745.65</v>
      </c>
      <c r="H79" s="33" t="s">
        <v>242</v>
      </c>
      <c r="I79" s="29" t="s">
        <v>119</v>
      </c>
    </row>
    <row r="80" spans="1:9" s="22" customFormat="1" ht="21.75" customHeight="1" x14ac:dyDescent="0.25">
      <c r="A80" s="4" t="s">
        <v>273</v>
      </c>
      <c r="B80" s="6">
        <v>76</v>
      </c>
      <c r="C80" s="2">
        <v>40826318</v>
      </c>
      <c r="D80" s="19">
        <v>41605</v>
      </c>
      <c r="E80" s="16" t="s">
        <v>65</v>
      </c>
      <c r="F80" s="2">
        <v>5</v>
      </c>
      <c r="G80" s="45">
        <v>2745.65</v>
      </c>
      <c r="H80" s="33" t="s">
        <v>242</v>
      </c>
      <c r="I80" s="29" t="s">
        <v>119</v>
      </c>
    </row>
    <row r="81" spans="1:9" s="22" customFormat="1" ht="21.75" customHeight="1" x14ac:dyDescent="0.25">
      <c r="A81" s="4" t="s">
        <v>273</v>
      </c>
      <c r="B81" s="6">
        <v>77</v>
      </c>
      <c r="C81" s="2">
        <v>40826277</v>
      </c>
      <c r="D81" s="19">
        <v>41605</v>
      </c>
      <c r="E81" s="16" t="s">
        <v>65</v>
      </c>
      <c r="F81" s="2">
        <v>5</v>
      </c>
      <c r="G81" s="45">
        <v>2745.65</v>
      </c>
      <c r="H81" s="33" t="s">
        <v>242</v>
      </c>
      <c r="I81" s="29" t="s">
        <v>119</v>
      </c>
    </row>
    <row r="82" spans="1:9" s="22" customFormat="1" ht="21.75" customHeight="1" x14ac:dyDescent="0.25">
      <c r="A82" s="4" t="s">
        <v>273</v>
      </c>
      <c r="B82" s="6">
        <v>78</v>
      </c>
      <c r="C82" s="2">
        <v>40826266</v>
      </c>
      <c r="D82" s="19">
        <v>41605</v>
      </c>
      <c r="E82" s="16" t="s">
        <v>65</v>
      </c>
      <c r="F82" s="2">
        <v>5</v>
      </c>
      <c r="G82" s="45">
        <v>2745.65</v>
      </c>
      <c r="H82" s="33" t="s">
        <v>242</v>
      </c>
      <c r="I82" s="29" t="s">
        <v>119</v>
      </c>
    </row>
    <row r="83" spans="1:9" s="24" customFormat="1" ht="21.75" customHeight="1" x14ac:dyDescent="0.25">
      <c r="A83" s="4" t="s">
        <v>273</v>
      </c>
      <c r="B83" s="6">
        <v>79</v>
      </c>
      <c r="C83" s="39">
        <v>40816786</v>
      </c>
      <c r="D83" s="46">
        <v>41586</v>
      </c>
      <c r="E83" s="4" t="s">
        <v>26</v>
      </c>
      <c r="F83" s="2">
        <v>100</v>
      </c>
      <c r="G83" s="47">
        <v>54913</v>
      </c>
      <c r="H83" s="47" t="s">
        <v>143</v>
      </c>
      <c r="I83" s="23" t="s">
        <v>144</v>
      </c>
    </row>
    <row r="84" spans="1:9" s="24" customFormat="1" ht="21.75" customHeight="1" x14ac:dyDescent="0.25">
      <c r="A84" s="4" t="s">
        <v>273</v>
      </c>
      <c r="B84" s="6">
        <v>80</v>
      </c>
      <c r="C84" s="2">
        <v>40812773</v>
      </c>
      <c r="D84" s="46">
        <v>41583</v>
      </c>
      <c r="E84" s="16" t="s">
        <v>65</v>
      </c>
      <c r="F84" s="2">
        <v>15</v>
      </c>
      <c r="G84" s="47">
        <v>466.1</v>
      </c>
      <c r="H84" s="47" t="s">
        <v>138</v>
      </c>
      <c r="I84" s="23" t="s">
        <v>145</v>
      </c>
    </row>
    <row r="85" spans="1:9" s="24" customFormat="1" ht="21.75" customHeight="1" x14ac:dyDescent="0.25">
      <c r="A85" s="4" t="s">
        <v>273</v>
      </c>
      <c r="B85" s="6">
        <v>81</v>
      </c>
      <c r="C85" s="2">
        <v>40813921</v>
      </c>
      <c r="D85" s="3">
        <v>41583</v>
      </c>
      <c r="E85" s="16" t="s">
        <v>65</v>
      </c>
      <c r="F85" s="2">
        <v>30</v>
      </c>
      <c r="G85" s="47">
        <v>16473.900000000001</v>
      </c>
      <c r="H85" s="47" t="s">
        <v>138</v>
      </c>
      <c r="I85" s="23" t="s">
        <v>146</v>
      </c>
    </row>
    <row r="86" spans="1:9" s="24" customFormat="1" ht="21.75" customHeight="1" x14ac:dyDescent="0.25">
      <c r="A86" s="4" t="s">
        <v>273</v>
      </c>
      <c r="B86" s="6">
        <v>82</v>
      </c>
      <c r="C86" s="40">
        <v>40823110</v>
      </c>
      <c r="D86" s="19">
        <v>41600</v>
      </c>
      <c r="E86" s="16" t="s">
        <v>65</v>
      </c>
      <c r="F86" s="41">
        <v>5</v>
      </c>
      <c r="G86" s="47">
        <v>2745.65</v>
      </c>
      <c r="H86" s="47" t="s">
        <v>138</v>
      </c>
      <c r="I86" s="25" t="s">
        <v>147</v>
      </c>
    </row>
    <row r="87" spans="1:9" s="24" customFormat="1" ht="21.75" customHeight="1" x14ac:dyDescent="0.25">
      <c r="A87" s="4" t="s">
        <v>273</v>
      </c>
      <c r="B87" s="6">
        <v>83</v>
      </c>
      <c r="C87" s="40">
        <v>40823099</v>
      </c>
      <c r="D87" s="19">
        <v>41599</v>
      </c>
      <c r="E87" s="16" t="s">
        <v>65</v>
      </c>
      <c r="F87" s="41">
        <v>14</v>
      </c>
      <c r="G87" s="47">
        <v>466.1</v>
      </c>
      <c r="H87" s="47" t="s">
        <v>138</v>
      </c>
      <c r="I87" s="25" t="s">
        <v>148</v>
      </c>
    </row>
    <row r="88" spans="1:9" s="24" customFormat="1" ht="21.75" customHeight="1" x14ac:dyDescent="0.25">
      <c r="A88" s="4" t="s">
        <v>273</v>
      </c>
      <c r="B88" s="6">
        <v>84</v>
      </c>
      <c r="C88" s="40">
        <v>40824592</v>
      </c>
      <c r="D88" s="19">
        <v>41607</v>
      </c>
      <c r="E88" s="16" t="s">
        <v>65</v>
      </c>
      <c r="F88" s="41">
        <v>14</v>
      </c>
      <c r="G88" s="47">
        <v>466.1</v>
      </c>
      <c r="H88" s="47" t="s">
        <v>138</v>
      </c>
      <c r="I88" s="25" t="s">
        <v>149</v>
      </c>
    </row>
    <row r="89" spans="1:9" s="24" customFormat="1" ht="21.75" customHeight="1" x14ac:dyDescent="0.25">
      <c r="A89" s="4" t="s">
        <v>273</v>
      </c>
      <c r="B89" s="6">
        <v>85</v>
      </c>
      <c r="C89" s="2">
        <v>40807639</v>
      </c>
      <c r="D89" s="46">
        <v>41592</v>
      </c>
      <c r="E89" s="16" t="s">
        <v>65</v>
      </c>
      <c r="F89" s="2">
        <v>10</v>
      </c>
      <c r="G89" s="47">
        <v>466.1</v>
      </c>
      <c r="H89" s="47" t="s">
        <v>150</v>
      </c>
      <c r="I89" s="23" t="s">
        <v>151</v>
      </c>
    </row>
    <row r="90" spans="1:9" s="24" customFormat="1" ht="21.75" customHeight="1" x14ac:dyDescent="0.25">
      <c r="A90" s="4" t="s">
        <v>273</v>
      </c>
      <c r="B90" s="6">
        <v>86</v>
      </c>
      <c r="C90" s="2">
        <v>40811295</v>
      </c>
      <c r="D90" s="3">
        <v>41584</v>
      </c>
      <c r="E90" s="16" t="s">
        <v>65</v>
      </c>
      <c r="F90" s="2">
        <v>28.9</v>
      </c>
      <c r="G90" s="47">
        <v>15869.86</v>
      </c>
      <c r="H90" s="47" t="s">
        <v>139</v>
      </c>
      <c r="I90" s="23" t="s">
        <v>152</v>
      </c>
    </row>
    <row r="91" spans="1:9" s="24" customFormat="1" ht="21.75" customHeight="1" x14ac:dyDescent="0.25">
      <c r="A91" s="4" t="s">
        <v>273</v>
      </c>
      <c r="B91" s="6">
        <v>87</v>
      </c>
      <c r="C91" s="2">
        <v>40811313</v>
      </c>
      <c r="D91" s="3">
        <v>41584</v>
      </c>
      <c r="E91" s="16" t="s">
        <v>65</v>
      </c>
      <c r="F91" s="2">
        <v>67.25</v>
      </c>
      <c r="G91" s="47">
        <v>36929</v>
      </c>
      <c r="H91" s="47" t="s">
        <v>139</v>
      </c>
      <c r="I91" s="23" t="s">
        <v>152</v>
      </c>
    </row>
    <row r="92" spans="1:9" s="9" customFormat="1" ht="21.75" customHeight="1" x14ac:dyDescent="0.25">
      <c r="A92" s="4" t="s">
        <v>273</v>
      </c>
      <c r="B92" s="6">
        <v>88</v>
      </c>
      <c r="C92" s="2">
        <v>40810878</v>
      </c>
      <c r="D92" s="46">
        <v>41599</v>
      </c>
      <c r="E92" s="16" t="s">
        <v>65</v>
      </c>
      <c r="F92" s="2">
        <v>95</v>
      </c>
      <c r="G92" s="42">
        <v>52167.35</v>
      </c>
      <c r="H92" s="47" t="s">
        <v>153</v>
      </c>
      <c r="I92" s="23" t="s">
        <v>154</v>
      </c>
    </row>
    <row r="93" spans="1:9" s="24" customFormat="1" ht="21.75" customHeight="1" x14ac:dyDescent="0.25">
      <c r="A93" s="4" t="s">
        <v>273</v>
      </c>
      <c r="B93" s="6">
        <v>89</v>
      </c>
      <c r="C93" s="2">
        <v>40814792</v>
      </c>
      <c r="D93" s="3">
        <v>41589</v>
      </c>
      <c r="E93" s="16" t="s">
        <v>65</v>
      </c>
      <c r="F93" s="2">
        <v>6</v>
      </c>
      <c r="G93" s="47">
        <v>466.1</v>
      </c>
      <c r="H93" s="47" t="s">
        <v>141</v>
      </c>
      <c r="I93" s="23" t="s">
        <v>155</v>
      </c>
    </row>
    <row r="94" spans="1:9" s="24" customFormat="1" ht="21.75" customHeight="1" x14ac:dyDescent="0.25">
      <c r="A94" s="4" t="s">
        <v>273</v>
      </c>
      <c r="B94" s="6">
        <v>90</v>
      </c>
      <c r="C94" s="43">
        <v>40819093</v>
      </c>
      <c r="D94" s="46">
        <v>41598</v>
      </c>
      <c r="E94" s="16" t="s">
        <v>65</v>
      </c>
      <c r="F94" s="2">
        <v>1.25</v>
      </c>
      <c r="G94" s="47">
        <v>466.1</v>
      </c>
      <c r="H94" s="47" t="s">
        <v>141</v>
      </c>
      <c r="I94" s="23" t="s">
        <v>156</v>
      </c>
    </row>
    <row r="95" spans="1:9" s="24" customFormat="1" ht="21.75" customHeight="1" x14ac:dyDescent="0.25">
      <c r="A95" s="4" t="s">
        <v>273</v>
      </c>
      <c r="B95" s="6">
        <v>91</v>
      </c>
      <c r="C95" s="43">
        <v>40819084</v>
      </c>
      <c r="D95" s="46">
        <v>41598</v>
      </c>
      <c r="E95" s="16" t="s">
        <v>65</v>
      </c>
      <c r="F95" s="2">
        <v>3.75</v>
      </c>
      <c r="G95" s="47">
        <v>2059.2399999999998</v>
      </c>
      <c r="H95" s="47" t="s">
        <v>141</v>
      </c>
      <c r="I95" s="23" t="s">
        <v>156</v>
      </c>
    </row>
    <row r="96" spans="1:9" s="24" customFormat="1" ht="21.75" customHeight="1" x14ac:dyDescent="0.25">
      <c r="A96" s="4" t="s">
        <v>273</v>
      </c>
      <c r="B96" s="6">
        <v>92</v>
      </c>
      <c r="C96" s="44">
        <v>40819090</v>
      </c>
      <c r="D96" s="3">
        <v>41598</v>
      </c>
      <c r="E96" s="16" t="s">
        <v>65</v>
      </c>
      <c r="F96" s="2">
        <v>1.5</v>
      </c>
      <c r="G96" s="47">
        <v>823.7</v>
      </c>
      <c r="H96" s="47" t="s">
        <v>141</v>
      </c>
      <c r="I96" s="23" t="s">
        <v>156</v>
      </c>
    </row>
    <row r="97" spans="1:9" s="24" customFormat="1" ht="21.75" customHeight="1" x14ac:dyDescent="0.25">
      <c r="A97" s="4" t="s">
        <v>273</v>
      </c>
      <c r="B97" s="6">
        <v>93</v>
      </c>
      <c r="C97" s="44">
        <v>40819087</v>
      </c>
      <c r="D97" s="46">
        <v>41598</v>
      </c>
      <c r="E97" s="16" t="s">
        <v>65</v>
      </c>
      <c r="F97" s="2">
        <v>1.5</v>
      </c>
      <c r="G97" s="47">
        <v>823.7</v>
      </c>
      <c r="H97" s="47" t="s">
        <v>141</v>
      </c>
      <c r="I97" s="23" t="s">
        <v>156</v>
      </c>
    </row>
    <row r="98" spans="1:9" s="24" customFormat="1" ht="21.75" customHeight="1" x14ac:dyDescent="0.25">
      <c r="A98" s="4" t="s">
        <v>273</v>
      </c>
      <c r="B98" s="6">
        <v>94</v>
      </c>
      <c r="C98" s="44">
        <v>40819095</v>
      </c>
      <c r="D98" s="19">
        <v>41596</v>
      </c>
      <c r="E98" s="16" t="s">
        <v>65</v>
      </c>
      <c r="F98" s="2">
        <v>5</v>
      </c>
      <c r="G98" s="47">
        <v>466.1</v>
      </c>
      <c r="H98" s="47" t="s">
        <v>141</v>
      </c>
      <c r="I98" s="23" t="s">
        <v>157</v>
      </c>
    </row>
    <row r="99" spans="1:9" s="24" customFormat="1" ht="21.75" customHeight="1" x14ac:dyDescent="0.25">
      <c r="A99" s="4" t="s">
        <v>273</v>
      </c>
      <c r="B99" s="6">
        <v>95</v>
      </c>
      <c r="C99" s="2">
        <v>40814786</v>
      </c>
      <c r="D99" s="46">
        <v>41604</v>
      </c>
      <c r="E99" s="16" t="s">
        <v>65</v>
      </c>
      <c r="F99" s="2">
        <v>15</v>
      </c>
      <c r="G99" s="47">
        <v>466.1</v>
      </c>
      <c r="H99" s="48" t="s">
        <v>126</v>
      </c>
      <c r="I99" s="23" t="s">
        <v>158</v>
      </c>
    </row>
    <row r="100" spans="1:9" s="24" customFormat="1" ht="21.75" customHeight="1" x14ac:dyDescent="0.25">
      <c r="A100" s="4" t="s">
        <v>273</v>
      </c>
      <c r="B100" s="6">
        <v>96</v>
      </c>
      <c r="C100" s="2">
        <v>40814762</v>
      </c>
      <c r="D100" s="3">
        <v>41604</v>
      </c>
      <c r="E100" s="16" t="s">
        <v>65</v>
      </c>
      <c r="F100" s="2">
        <v>15</v>
      </c>
      <c r="G100" s="47">
        <v>466.1</v>
      </c>
      <c r="H100" s="48" t="s">
        <v>126</v>
      </c>
      <c r="I100" s="23" t="s">
        <v>159</v>
      </c>
    </row>
    <row r="101" spans="1:9" s="24" customFormat="1" ht="21.75" customHeight="1" x14ac:dyDescent="0.25">
      <c r="A101" s="4" t="s">
        <v>273</v>
      </c>
      <c r="B101" s="6">
        <v>97</v>
      </c>
      <c r="C101" s="2">
        <v>40809202</v>
      </c>
      <c r="D101" s="46">
        <v>41596</v>
      </c>
      <c r="E101" s="16" t="s">
        <v>65</v>
      </c>
      <c r="F101" s="2">
        <v>15</v>
      </c>
      <c r="G101" s="47">
        <v>466.1</v>
      </c>
      <c r="H101" s="47" t="s">
        <v>137</v>
      </c>
      <c r="I101" s="23" t="s">
        <v>160</v>
      </c>
    </row>
    <row r="102" spans="1:9" s="24" customFormat="1" ht="21.75" customHeight="1" x14ac:dyDescent="0.25">
      <c r="A102" s="4" t="s">
        <v>273</v>
      </c>
      <c r="B102" s="6">
        <v>98</v>
      </c>
      <c r="C102" s="43">
        <v>40816767</v>
      </c>
      <c r="D102" s="46">
        <v>41590</v>
      </c>
      <c r="E102" s="16" t="s">
        <v>65</v>
      </c>
      <c r="F102" s="2">
        <v>15</v>
      </c>
      <c r="G102" s="47">
        <v>466.1</v>
      </c>
      <c r="H102" s="47" t="s">
        <v>133</v>
      </c>
      <c r="I102" s="23" t="s">
        <v>161</v>
      </c>
    </row>
    <row r="103" spans="1:9" s="24" customFormat="1" ht="21.75" customHeight="1" x14ac:dyDescent="0.25">
      <c r="A103" s="4" t="s">
        <v>273</v>
      </c>
      <c r="B103" s="6">
        <v>99</v>
      </c>
      <c r="C103" s="2">
        <v>40814737</v>
      </c>
      <c r="D103" s="46">
        <v>41585</v>
      </c>
      <c r="E103" s="16" t="s">
        <v>65</v>
      </c>
      <c r="F103" s="2">
        <v>4</v>
      </c>
      <c r="G103" s="47">
        <v>2196.52</v>
      </c>
      <c r="H103" s="47" t="s">
        <v>162</v>
      </c>
      <c r="I103" s="23" t="s">
        <v>163</v>
      </c>
    </row>
    <row r="104" spans="1:9" s="24" customFormat="1" ht="21.75" customHeight="1" x14ac:dyDescent="0.25">
      <c r="A104" s="4" t="s">
        <v>273</v>
      </c>
      <c r="B104" s="6">
        <v>100</v>
      </c>
      <c r="C104" s="2">
        <v>40814740</v>
      </c>
      <c r="D104" s="46">
        <v>41585</v>
      </c>
      <c r="E104" s="16" t="s">
        <v>65</v>
      </c>
      <c r="F104" s="2">
        <v>1</v>
      </c>
      <c r="G104" s="47">
        <v>466.1</v>
      </c>
      <c r="H104" s="47" t="s">
        <v>162</v>
      </c>
      <c r="I104" s="23" t="s">
        <v>163</v>
      </c>
    </row>
    <row r="105" spans="1:9" s="9" customFormat="1" ht="21.75" customHeight="1" x14ac:dyDescent="0.25">
      <c r="A105" s="4" t="s">
        <v>273</v>
      </c>
      <c r="B105" s="6">
        <v>101</v>
      </c>
      <c r="C105" s="2">
        <v>40805451</v>
      </c>
      <c r="D105" s="3">
        <v>41603</v>
      </c>
      <c r="E105" s="16" t="s">
        <v>65</v>
      </c>
      <c r="F105" s="2">
        <v>15</v>
      </c>
      <c r="G105" s="47">
        <v>8236.9500000000007</v>
      </c>
      <c r="H105" s="47" t="s">
        <v>129</v>
      </c>
      <c r="I105" s="23" t="s">
        <v>164</v>
      </c>
    </row>
    <row r="106" spans="1:9" s="9" customFormat="1" ht="21.75" customHeight="1" x14ac:dyDescent="0.25">
      <c r="A106" s="4" t="s">
        <v>273</v>
      </c>
      <c r="B106" s="6">
        <v>102</v>
      </c>
      <c r="C106" s="43">
        <v>40816763</v>
      </c>
      <c r="D106" s="46">
        <v>41590</v>
      </c>
      <c r="E106" s="16" t="s">
        <v>65</v>
      </c>
      <c r="F106" s="2">
        <v>15</v>
      </c>
      <c r="G106" s="47">
        <v>466.1</v>
      </c>
      <c r="H106" s="47" t="s">
        <v>120</v>
      </c>
      <c r="I106" s="23" t="s">
        <v>165</v>
      </c>
    </row>
    <row r="107" spans="1:9" s="9" customFormat="1" ht="21.75" customHeight="1" x14ac:dyDescent="0.25">
      <c r="A107" s="4" t="s">
        <v>273</v>
      </c>
      <c r="B107" s="6">
        <v>103</v>
      </c>
      <c r="C107" s="40">
        <v>40822187</v>
      </c>
      <c r="D107" s="19">
        <v>41600</v>
      </c>
      <c r="E107" s="16" t="s">
        <v>65</v>
      </c>
      <c r="F107" s="41">
        <v>15</v>
      </c>
      <c r="G107" s="47">
        <v>466.1</v>
      </c>
      <c r="H107" s="47" t="s">
        <v>120</v>
      </c>
      <c r="I107" s="25" t="s">
        <v>166</v>
      </c>
    </row>
    <row r="108" spans="1:9" s="9" customFormat="1" ht="21.75" customHeight="1" x14ac:dyDescent="0.25">
      <c r="A108" s="4" t="s">
        <v>273</v>
      </c>
      <c r="B108" s="6">
        <v>104</v>
      </c>
      <c r="C108" s="40">
        <v>40822205</v>
      </c>
      <c r="D108" s="46">
        <v>41600</v>
      </c>
      <c r="E108" s="16" t="s">
        <v>65</v>
      </c>
      <c r="F108" s="41">
        <v>15</v>
      </c>
      <c r="G108" s="47">
        <v>466.1</v>
      </c>
      <c r="H108" s="47" t="s">
        <v>120</v>
      </c>
      <c r="I108" s="25" t="s">
        <v>167</v>
      </c>
    </row>
    <row r="109" spans="1:9" s="9" customFormat="1" ht="21.75" customHeight="1" x14ac:dyDescent="0.25">
      <c r="A109" s="4" t="s">
        <v>273</v>
      </c>
      <c r="B109" s="6">
        <v>105</v>
      </c>
      <c r="C109" s="2">
        <v>40814723</v>
      </c>
      <c r="D109" s="46">
        <v>41598</v>
      </c>
      <c r="E109" s="16" t="s">
        <v>65</v>
      </c>
      <c r="F109" s="2">
        <v>70</v>
      </c>
      <c r="G109" s="47">
        <v>38439.1</v>
      </c>
      <c r="H109" s="47" t="s">
        <v>122</v>
      </c>
      <c r="I109" s="23" t="s">
        <v>168</v>
      </c>
    </row>
    <row r="110" spans="1:9" s="24" customFormat="1" ht="21.75" customHeight="1" x14ac:dyDescent="0.25">
      <c r="A110" s="4" t="s">
        <v>273</v>
      </c>
      <c r="B110" s="6">
        <v>106</v>
      </c>
      <c r="C110" s="43">
        <v>40817210</v>
      </c>
      <c r="D110" s="46">
        <v>41598</v>
      </c>
      <c r="E110" s="16" t="s">
        <v>65</v>
      </c>
      <c r="F110" s="2">
        <v>3</v>
      </c>
      <c r="G110" s="47">
        <v>466.1</v>
      </c>
      <c r="H110" s="47" t="s">
        <v>122</v>
      </c>
      <c r="I110" s="23" t="s">
        <v>169</v>
      </c>
    </row>
    <row r="111" spans="1:9" s="24" customFormat="1" ht="21.75" customHeight="1" x14ac:dyDescent="0.25">
      <c r="A111" s="4" t="s">
        <v>273</v>
      </c>
      <c r="B111" s="6">
        <v>107</v>
      </c>
      <c r="C111" s="40">
        <v>40822217</v>
      </c>
      <c r="D111" s="19">
        <v>41599</v>
      </c>
      <c r="E111" s="16" t="s">
        <v>65</v>
      </c>
      <c r="F111" s="41">
        <v>15</v>
      </c>
      <c r="G111" s="47">
        <v>466.1</v>
      </c>
      <c r="H111" s="48" t="s">
        <v>123</v>
      </c>
      <c r="I111" s="25" t="s">
        <v>170</v>
      </c>
    </row>
    <row r="112" spans="1:9" s="24" customFormat="1" ht="21.75" customHeight="1" x14ac:dyDescent="0.25">
      <c r="A112" s="4" t="s">
        <v>273</v>
      </c>
      <c r="B112" s="6">
        <v>108</v>
      </c>
      <c r="C112" s="2">
        <v>40800955</v>
      </c>
      <c r="D112" s="3">
        <v>41607</v>
      </c>
      <c r="E112" s="16" t="s">
        <v>65</v>
      </c>
      <c r="F112" s="2">
        <v>5</v>
      </c>
      <c r="G112" s="47">
        <v>466.1</v>
      </c>
      <c r="H112" s="48" t="s">
        <v>121</v>
      </c>
      <c r="I112" s="23" t="s">
        <v>171</v>
      </c>
    </row>
    <row r="113" spans="1:9" s="24" customFormat="1" ht="21.75" customHeight="1" x14ac:dyDescent="0.25">
      <c r="A113" s="4" t="s">
        <v>273</v>
      </c>
      <c r="B113" s="6">
        <v>109</v>
      </c>
      <c r="C113" s="2">
        <v>40814725</v>
      </c>
      <c r="D113" s="3">
        <v>41607</v>
      </c>
      <c r="E113" s="16" t="s">
        <v>65</v>
      </c>
      <c r="F113" s="2">
        <v>5</v>
      </c>
      <c r="G113" s="47">
        <v>466.1</v>
      </c>
      <c r="H113" s="48" t="s">
        <v>121</v>
      </c>
      <c r="I113" s="23" t="s">
        <v>172</v>
      </c>
    </row>
    <row r="114" spans="1:9" s="26" customFormat="1" ht="21.75" customHeight="1" x14ac:dyDescent="0.25">
      <c r="A114" s="4" t="s">
        <v>273</v>
      </c>
      <c r="B114" s="6">
        <v>110</v>
      </c>
      <c r="C114" s="2">
        <v>40814797</v>
      </c>
      <c r="D114" s="46">
        <v>41593</v>
      </c>
      <c r="E114" s="16" t="s">
        <v>65</v>
      </c>
      <c r="F114" s="2">
        <v>6</v>
      </c>
      <c r="G114" s="47">
        <v>466.1</v>
      </c>
      <c r="H114" s="48" t="s">
        <v>121</v>
      </c>
      <c r="I114" s="23" t="s">
        <v>173</v>
      </c>
    </row>
    <row r="115" spans="1:9" s="26" customFormat="1" ht="21.75" customHeight="1" x14ac:dyDescent="0.25">
      <c r="A115" s="4" t="s">
        <v>273</v>
      </c>
      <c r="B115" s="6">
        <v>111</v>
      </c>
      <c r="C115" s="43">
        <v>40817206</v>
      </c>
      <c r="D115" s="46">
        <v>41598</v>
      </c>
      <c r="E115" s="16" t="s">
        <v>65</v>
      </c>
      <c r="F115" s="2">
        <v>3</v>
      </c>
      <c r="G115" s="47">
        <v>466.1</v>
      </c>
      <c r="H115" s="48" t="s">
        <v>121</v>
      </c>
      <c r="I115" s="23" t="s">
        <v>169</v>
      </c>
    </row>
    <row r="116" spans="1:9" s="26" customFormat="1" ht="21.75" customHeight="1" x14ac:dyDescent="0.25">
      <c r="A116" s="4" t="s">
        <v>273</v>
      </c>
      <c r="B116" s="6">
        <v>112</v>
      </c>
      <c r="C116" s="40">
        <v>40822215</v>
      </c>
      <c r="D116" s="19">
        <v>41598</v>
      </c>
      <c r="E116" s="16" t="s">
        <v>65</v>
      </c>
      <c r="F116" s="41">
        <v>5</v>
      </c>
      <c r="G116" s="47">
        <v>2745.65</v>
      </c>
      <c r="H116" s="48" t="s">
        <v>121</v>
      </c>
      <c r="I116" s="25" t="s">
        <v>174</v>
      </c>
    </row>
    <row r="117" spans="1:9" s="26" customFormat="1" ht="21.75" customHeight="1" x14ac:dyDescent="0.25">
      <c r="A117" s="4" t="s">
        <v>273</v>
      </c>
      <c r="B117" s="6">
        <v>113</v>
      </c>
      <c r="C117" s="40">
        <v>40822032</v>
      </c>
      <c r="D117" s="19">
        <v>41607</v>
      </c>
      <c r="E117" s="16" t="s">
        <v>65</v>
      </c>
      <c r="F117" s="41">
        <v>5</v>
      </c>
      <c r="G117" s="47">
        <v>466.1</v>
      </c>
      <c r="H117" s="48" t="s">
        <v>121</v>
      </c>
      <c r="I117" s="25" t="s">
        <v>175</v>
      </c>
    </row>
    <row r="118" spans="1:9" s="26" customFormat="1" ht="21.75" customHeight="1" x14ac:dyDescent="0.25">
      <c r="A118" s="4" t="s">
        <v>273</v>
      </c>
      <c r="B118" s="6">
        <v>114</v>
      </c>
      <c r="C118" s="2">
        <v>40812780</v>
      </c>
      <c r="D118" s="3">
        <v>41583</v>
      </c>
      <c r="E118" s="16" t="s">
        <v>65</v>
      </c>
      <c r="F118" s="2">
        <v>15</v>
      </c>
      <c r="G118" s="47">
        <v>466.1</v>
      </c>
      <c r="H118" s="47" t="s">
        <v>124</v>
      </c>
      <c r="I118" s="23" t="s">
        <v>176</v>
      </c>
    </row>
    <row r="119" spans="1:9" s="26" customFormat="1" ht="21.75" customHeight="1" x14ac:dyDescent="0.25">
      <c r="A119" s="4" t="s">
        <v>273</v>
      </c>
      <c r="B119" s="6">
        <v>115</v>
      </c>
      <c r="C119" s="2">
        <v>40814750</v>
      </c>
      <c r="D119" s="46">
        <v>41583</v>
      </c>
      <c r="E119" s="16" t="s">
        <v>65</v>
      </c>
      <c r="F119" s="2">
        <v>6</v>
      </c>
      <c r="G119" s="47">
        <v>466.1</v>
      </c>
      <c r="H119" s="47" t="s">
        <v>124</v>
      </c>
      <c r="I119" s="23" t="s">
        <v>177</v>
      </c>
    </row>
    <row r="120" spans="1:9" s="26" customFormat="1" ht="21.75" customHeight="1" x14ac:dyDescent="0.25">
      <c r="A120" s="4" t="s">
        <v>273</v>
      </c>
      <c r="B120" s="6">
        <v>116</v>
      </c>
      <c r="C120" s="44">
        <v>40820586</v>
      </c>
      <c r="D120" s="19">
        <v>41598</v>
      </c>
      <c r="E120" s="16" t="s">
        <v>65</v>
      </c>
      <c r="F120" s="2">
        <v>7</v>
      </c>
      <c r="G120" s="47">
        <v>466.1</v>
      </c>
      <c r="H120" s="47" t="s">
        <v>124</v>
      </c>
      <c r="I120" s="23" t="s">
        <v>178</v>
      </c>
    </row>
    <row r="121" spans="1:9" s="26" customFormat="1" ht="21.75" customHeight="1" x14ac:dyDescent="0.25">
      <c r="A121" s="4" t="s">
        <v>273</v>
      </c>
      <c r="B121" s="6">
        <v>117</v>
      </c>
      <c r="C121" s="40">
        <v>40825236</v>
      </c>
      <c r="D121" s="19">
        <v>41607</v>
      </c>
      <c r="E121" s="16" t="s">
        <v>65</v>
      </c>
      <c r="F121" s="41">
        <v>6</v>
      </c>
      <c r="G121" s="47">
        <v>466.1</v>
      </c>
      <c r="H121" s="47" t="s">
        <v>124</v>
      </c>
      <c r="I121" s="25" t="s">
        <v>179</v>
      </c>
    </row>
    <row r="122" spans="1:9" s="26" customFormat="1" ht="21.75" customHeight="1" x14ac:dyDescent="0.25">
      <c r="A122" s="4" t="s">
        <v>273</v>
      </c>
      <c r="B122" s="6">
        <v>118</v>
      </c>
      <c r="C122" s="2">
        <v>40814730</v>
      </c>
      <c r="D122" s="46">
        <v>41589</v>
      </c>
      <c r="E122" s="16" t="s">
        <v>65</v>
      </c>
      <c r="F122" s="2">
        <v>7.5</v>
      </c>
      <c r="G122" s="47">
        <v>466.1</v>
      </c>
      <c r="H122" s="47" t="s">
        <v>131</v>
      </c>
      <c r="I122" s="23" t="s">
        <v>180</v>
      </c>
    </row>
    <row r="123" spans="1:9" s="26" customFormat="1" ht="21.75" customHeight="1" x14ac:dyDescent="0.25">
      <c r="A123" s="4" t="s">
        <v>273</v>
      </c>
      <c r="B123" s="6">
        <v>119</v>
      </c>
      <c r="C123" s="43">
        <v>40814799</v>
      </c>
      <c r="D123" s="3">
        <v>41586</v>
      </c>
      <c r="E123" s="16" t="s">
        <v>65</v>
      </c>
      <c r="F123" s="2">
        <v>6</v>
      </c>
      <c r="G123" s="47">
        <v>466.1</v>
      </c>
      <c r="H123" s="47" t="s">
        <v>131</v>
      </c>
      <c r="I123" s="23" t="s">
        <v>181</v>
      </c>
    </row>
    <row r="124" spans="1:9" s="26" customFormat="1" ht="21.75" customHeight="1" x14ac:dyDescent="0.25">
      <c r="A124" s="4" t="s">
        <v>273</v>
      </c>
      <c r="B124" s="6">
        <v>120</v>
      </c>
      <c r="C124" s="40">
        <v>40825042</v>
      </c>
      <c r="D124" s="19">
        <v>41607</v>
      </c>
      <c r="E124" s="16" t="s">
        <v>65</v>
      </c>
      <c r="F124" s="41">
        <v>5</v>
      </c>
      <c r="G124" s="47">
        <v>2745.65</v>
      </c>
      <c r="H124" s="47" t="s">
        <v>131</v>
      </c>
      <c r="I124" s="25" t="s">
        <v>182</v>
      </c>
    </row>
    <row r="125" spans="1:9" s="26" customFormat="1" ht="21.75" customHeight="1" x14ac:dyDescent="0.25">
      <c r="A125" s="4" t="s">
        <v>273</v>
      </c>
      <c r="B125" s="6">
        <v>121</v>
      </c>
      <c r="C125" s="44">
        <v>40820589</v>
      </c>
      <c r="D125" s="46">
        <v>41607</v>
      </c>
      <c r="E125" s="16" t="s">
        <v>65</v>
      </c>
      <c r="F125" s="2">
        <v>5</v>
      </c>
      <c r="G125" s="47">
        <v>466.1</v>
      </c>
      <c r="H125" s="47" t="s">
        <v>183</v>
      </c>
      <c r="I125" s="23" t="s">
        <v>184</v>
      </c>
    </row>
    <row r="126" spans="1:9" s="7" customFormat="1" ht="21.75" customHeight="1" x14ac:dyDescent="0.25">
      <c r="A126" s="4" t="s">
        <v>273</v>
      </c>
      <c r="B126" s="6">
        <v>122</v>
      </c>
      <c r="C126" s="6">
        <v>40813486</v>
      </c>
      <c r="D126" s="27">
        <v>41585</v>
      </c>
      <c r="E126" s="16" t="s">
        <v>65</v>
      </c>
      <c r="F126" s="6">
        <v>15</v>
      </c>
      <c r="G126" s="6">
        <v>466.1</v>
      </c>
      <c r="H126" s="2" t="s">
        <v>192</v>
      </c>
      <c r="I126" s="23" t="s">
        <v>195</v>
      </c>
    </row>
    <row r="127" spans="1:9" s="7" customFormat="1" ht="21.75" customHeight="1" x14ac:dyDescent="0.25">
      <c r="A127" s="4" t="s">
        <v>273</v>
      </c>
      <c r="B127" s="6">
        <v>123</v>
      </c>
      <c r="C127" s="6">
        <v>40813718</v>
      </c>
      <c r="D127" s="27">
        <v>41592</v>
      </c>
      <c r="E127" s="16" t="s">
        <v>65</v>
      </c>
      <c r="F127" s="6">
        <v>5</v>
      </c>
      <c r="G127" s="6">
        <v>466.1</v>
      </c>
      <c r="H127" s="2" t="s">
        <v>193</v>
      </c>
      <c r="I127" s="32" t="s">
        <v>196</v>
      </c>
    </row>
    <row r="128" spans="1:9" s="7" customFormat="1" ht="21.75" customHeight="1" x14ac:dyDescent="0.25">
      <c r="A128" s="4" t="s">
        <v>273</v>
      </c>
      <c r="B128" s="6">
        <v>124</v>
      </c>
      <c r="C128" s="6">
        <v>40814742</v>
      </c>
      <c r="D128" s="27">
        <v>41583</v>
      </c>
      <c r="E128" s="16" t="s">
        <v>65</v>
      </c>
      <c r="F128" s="6">
        <v>7</v>
      </c>
      <c r="G128" s="6">
        <v>466.1</v>
      </c>
      <c r="H128" s="2" t="s">
        <v>194</v>
      </c>
      <c r="I128" s="32" t="s">
        <v>197</v>
      </c>
    </row>
    <row r="129" spans="1:9" s="7" customFormat="1" ht="21.75" customHeight="1" x14ac:dyDescent="0.25">
      <c r="A129" s="4" t="s">
        <v>273</v>
      </c>
      <c r="B129" s="6">
        <v>125</v>
      </c>
      <c r="C129" s="6">
        <v>40820399</v>
      </c>
      <c r="D129" s="27">
        <v>41599</v>
      </c>
      <c r="E129" s="16" t="s">
        <v>65</v>
      </c>
      <c r="F129" s="6">
        <v>15</v>
      </c>
      <c r="G129" s="6">
        <v>466.1</v>
      </c>
      <c r="H129" s="2" t="s">
        <v>185</v>
      </c>
      <c r="I129" s="32" t="s">
        <v>198</v>
      </c>
    </row>
    <row r="130" spans="1:9" s="7" customFormat="1" ht="21.75" customHeight="1" x14ac:dyDescent="0.25">
      <c r="A130" s="4" t="s">
        <v>273</v>
      </c>
      <c r="B130" s="6">
        <v>126</v>
      </c>
      <c r="C130" s="6">
        <v>40821158</v>
      </c>
      <c r="D130" s="27">
        <v>41596</v>
      </c>
      <c r="E130" s="16" t="s">
        <v>65</v>
      </c>
      <c r="F130" s="6">
        <v>10</v>
      </c>
      <c r="G130" s="6">
        <v>466.1</v>
      </c>
      <c r="H130" s="2" t="s">
        <v>186</v>
      </c>
      <c r="I130" s="32" t="s">
        <v>199</v>
      </c>
    </row>
    <row r="131" spans="1:9" s="7" customFormat="1" ht="21.75" customHeight="1" x14ac:dyDescent="0.25">
      <c r="A131" s="4" t="s">
        <v>273</v>
      </c>
      <c r="B131" s="6">
        <v>127</v>
      </c>
      <c r="C131" s="6">
        <v>40824121</v>
      </c>
      <c r="D131" s="27">
        <v>41600</v>
      </c>
      <c r="E131" s="16" t="s">
        <v>65</v>
      </c>
      <c r="F131" s="6">
        <v>5</v>
      </c>
      <c r="G131" s="6">
        <v>466.1</v>
      </c>
      <c r="H131" s="6" t="s">
        <v>193</v>
      </c>
      <c r="I131" s="32" t="s">
        <v>200</v>
      </c>
    </row>
    <row r="132" spans="1:9" s="7" customFormat="1" ht="21.75" customHeight="1" x14ac:dyDescent="0.25">
      <c r="A132" s="4" t="s">
        <v>273</v>
      </c>
      <c r="B132" s="6">
        <v>128</v>
      </c>
      <c r="C132" s="6">
        <v>40824549</v>
      </c>
      <c r="D132" s="27">
        <v>41606</v>
      </c>
      <c r="E132" s="16" t="s">
        <v>65</v>
      </c>
      <c r="F132" s="6">
        <v>5</v>
      </c>
      <c r="G132" s="6">
        <v>2745.65</v>
      </c>
      <c r="H132" s="2" t="s">
        <v>187</v>
      </c>
      <c r="I132" s="32" t="s">
        <v>201</v>
      </c>
    </row>
    <row r="133" spans="1:9" s="7" customFormat="1" ht="21.75" customHeight="1" x14ac:dyDescent="0.25">
      <c r="A133" s="4" t="s">
        <v>273</v>
      </c>
      <c r="B133" s="6">
        <v>129</v>
      </c>
      <c r="C133" s="6">
        <v>40802824</v>
      </c>
      <c r="D133" s="27">
        <v>41593</v>
      </c>
      <c r="E133" s="16" t="s">
        <v>65</v>
      </c>
      <c r="F133" s="6">
        <v>169.6</v>
      </c>
      <c r="G133" s="6">
        <v>93132.45</v>
      </c>
      <c r="H133" s="2" t="s">
        <v>220</v>
      </c>
      <c r="I133" s="23" t="s">
        <v>223</v>
      </c>
    </row>
    <row r="134" spans="1:9" s="7" customFormat="1" ht="21.75" customHeight="1" x14ac:dyDescent="0.25">
      <c r="A134" s="4" t="s">
        <v>273</v>
      </c>
      <c r="B134" s="6">
        <v>130</v>
      </c>
      <c r="C134" s="6">
        <v>40815303</v>
      </c>
      <c r="D134" s="27">
        <v>41589</v>
      </c>
      <c r="E134" s="16" t="s">
        <v>65</v>
      </c>
      <c r="F134" s="6">
        <v>15</v>
      </c>
      <c r="G134" s="6">
        <v>466.1</v>
      </c>
      <c r="H134" s="2" t="s">
        <v>216</v>
      </c>
      <c r="I134" s="32" t="s">
        <v>224</v>
      </c>
    </row>
    <row r="135" spans="1:9" s="7" customFormat="1" ht="21.75" customHeight="1" x14ac:dyDescent="0.25">
      <c r="A135" s="4" t="s">
        <v>273</v>
      </c>
      <c r="B135" s="6">
        <v>131</v>
      </c>
      <c r="C135" s="6">
        <v>40815087</v>
      </c>
      <c r="D135" s="27">
        <v>41585</v>
      </c>
      <c r="E135" s="16" t="s">
        <v>65</v>
      </c>
      <c r="F135" s="6">
        <v>15</v>
      </c>
      <c r="G135" s="6">
        <v>466.1</v>
      </c>
      <c r="H135" s="2" t="s">
        <v>217</v>
      </c>
      <c r="I135" s="32" t="s">
        <v>225</v>
      </c>
    </row>
    <row r="136" spans="1:9" s="7" customFormat="1" ht="21.75" customHeight="1" x14ac:dyDescent="0.25">
      <c r="A136" s="4" t="s">
        <v>273</v>
      </c>
      <c r="B136" s="6">
        <v>132</v>
      </c>
      <c r="C136" s="6">
        <v>40815748</v>
      </c>
      <c r="D136" s="27">
        <v>41585</v>
      </c>
      <c r="E136" s="16" t="s">
        <v>65</v>
      </c>
      <c r="F136" s="6">
        <v>15</v>
      </c>
      <c r="G136" s="6">
        <v>466.1</v>
      </c>
      <c r="H136" s="2" t="s">
        <v>222</v>
      </c>
      <c r="I136" s="32" t="s">
        <v>226</v>
      </c>
    </row>
    <row r="137" spans="1:9" s="7" customFormat="1" ht="21.75" customHeight="1" x14ac:dyDescent="0.25">
      <c r="A137" s="4" t="s">
        <v>273</v>
      </c>
      <c r="B137" s="6">
        <v>133</v>
      </c>
      <c r="C137" s="6">
        <v>40818307</v>
      </c>
      <c r="D137" s="27">
        <v>41589</v>
      </c>
      <c r="E137" s="16" t="s">
        <v>65</v>
      </c>
      <c r="F137" s="6">
        <v>7</v>
      </c>
      <c r="G137" s="6">
        <v>466.1</v>
      </c>
      <c r="H137" s="2" t="s">
        <v>202</v>
      </c>
      <c r="I137" s="32" t="s">
        <v>227</v>
      </c>
    </row>
    <row r="138" spans="1:9" s="7" customFormat="1" ht="21.75" customHeight="1" x14ac:dyDescent="0.25">
      <c r="A138" s="4" t="s">
        <v>273</v>
      </c>
      <c r="B138" s="6">
        <v>134</v>
      </c>
      <c r="C138" s="6">
        <v>40817162</v>
      </c>
      <c r="D138" s="27">
        <v>41585</v>
      </c>
      <c r="E138" s="16" t="s">
        <v>65</v>
      </c>
      <c r="F138" s="6">
        <v>7</v>
      </c>
      <c r="G138" s="6">
        <v>466.1</v>
      </c>
      <c r="H138" s="6" t="s">
        <v>210</v>
      </c>
      <c r="I138" s="32" t="s">
        <v>228</v>
      </c>
    </row>
    <row r="139" spans="1:9" s="7" customFormat="1" ht="21.75" customHeight="1" x14ac:dyDescent="0.25">
      <c r="A139" s="4" t="s">
        <v>273</v>
      </c>
      <c r="B139" s="6">
        <v>135</v>
      </c>
      <c r="C139" s="6">
        <v>40817604</v>
      </c>
      <c r="D139" s="27">
        <v>41603</v>
      </c>
      <c r="E139" s="16" t="s">
        <v>65</v>
      </c>
      <c r="F139" s="6">
        <v>10</v>
      </c>
      <c r="G139" s="6">
        <v>466.1</v>
      </c>
      <c r="H139" s="2" t="s">
        <v>207</v>
      </c>
      <c r="I139" s="32" t="s">
        <v>229</v>
      </c>
    </row>
    <row r="140" spans="1:9" s="7" customFormat="1" ht="21.75" customHeight="1" x14ac:dyDescent="0.25">
      <c r="A140" s="4" t="s">
        <v>273</v>
      </c>
      <c r="B140" s="6">
        <v>136</v>
      </c>
      <c r="C140" s="6">
        <v>40817997</v>
      </c>
      <c r="D140" s="27">
        <v>41590</v>
      </c>
      <c r="E140" s="16" t="s">
        <v>65</v>
      </c>
      <c r="F140" s="6">
        <v>12</v>
      </c>
      <c r="G140" s="6">
        <v>466.1</v>
      </c>
      <c r="H140" s="2" t="s">
        <v>218</v>
      </c>
      <c r="I140" s="32" t="s">
        <v>230</v>
      </c>
    </row>
    <row r="141" spans="1:9" s="7" customFormat="1" ht="21.75" customHeight="1" x14ac:dyDescent="0.25">
      <c r="A141" s="4" t="s">
        <v>273</v>
      </c>
      <c r="B141" s="6">
        <v>137</v>
      </c>
      <c r="C141" s="6">
        <v>40818035</v>
      </c>
      <c r="D141" s="27">
        <v>41590</v>
      </c>
      <c r="E141" s="16" t="s">
        <v>65</v>
      </c>
      <c r="F141" s="6">
        <v>12</v>
      </c>
      <c r="G141" s="6">
        <v>6589.56</v>
      </c>
      <c r="H141" s="2" t="s">
        <v>219</v>
      </c>
      <c r="I141" s="32" t="s">
        <v>231</v>
      </c>
    </row>
    <row r="142" spans="1:9" s="7" customFormat="1" ht="21.75" customHeight="1" x14ac:dyDescent="0.25">
      <c r="A142" s="4" t="s">
        <v>273</v>
      </c>
      <c r="B142" s="6">
        <v>138</v>
      </c>
      <c r="C142" s="6">
        <v>40819702</v>
      </c>
      <c r="D142" s="27">
        <v>41593</v>
      </c>
      <c r="E142" s="16" t="s">
        <v>65</v>
      </c>
      <c r="F142" s="6">
        <v>3</v>
      </c>
      <c r="G142" s="6">
        <v>466.1</v>
      </c>
      <c r="H142" s="2" t="s">
        <v>220</v>
      </c>
      <c r="I142" s="32" t="s">
        <v>232</v>
      </c>
    </row>
    <row r="143" spans="1:9" s="7" customFormat="1" ht="21.75" customHeight="1" x14ac:dyDescent="0.25">
      <c r="A143" s="4" t="s">
        <v>273</v>
      </c>
      <c r="B143" s="6">
        <v>139</v>
      </c>
      <c r="C143" s="6">
        <v>40821181</v>
      </c>
      <c r="D143" s="27">
        <v>41596</v>
      </c>
      <c r="E143" s="16" t="s">
        <v>65</v>
      </c>
      <c r="F143" s="6">
        <v>6</v>
      </c>
      <c r="G143" s="6">
        <v>466.1</v>
      </c>
      <c r="H143" s="2" t="s">
        <v>202</v>
      </c>
      <c r="I143" s="32" t="s">
        <v>233</v>
      </c>
    </row>
    <row r="144" spans="1:9" s="7" customFormat="1" ht="21.75" customHeight="1" x14ac:dyDescent="0.25">
      <c r="A144" s="4" t="s">
        <v>273</v>
      </c>
      <c r="B144" s="6">
        <v>140</v>
      </c>
      <c r="C144" s="6">
        <v>40822774</v>
      </c>
      <c r="D144" s="27">
        <v>41599</v>
      </c>
      <c r="E144" s="16" t="s">
        <v>65</v>
      </c>
      <c r="F144" s="6">
        <v>6</v>
      </c>
      <c r="G144" s="6">
        <v>466.1</v>
      </c>
      <c r="H144" s="2" t="s">
        <v>203</v>
      </c>
      <c r="I144" s="32" t="s">
        <v>234</v>
      </c>
    </row>
    <row r="145" spans="1:9" s="7" customFormat="1" ht="21.75" customHeight="1" x14ac:dyDescent="0.25">
      <c r="A145" s="4" t="s">
        <v>273</v>
      </c>
      <c r="B145" s="6">
        <v>141</v>
      </c>
      <c r="C145" s="6">
        <v>40826165</v>
      </c>
      <c r="D145" s="27">
        <v>41605</v>
      </c>
      <c r="E145" s="16" t="s">
        <v>65</v>
      </c>
      <c r="F145" s="6">
        <v>5</v>
      </c>
      <c r="G145" s="6">
        <v>466.1</v>
      </c>
      <c r="H145" s="2" t="s">
        <v>206</v>
      </c>
      <c r="I145" s="32" t="s">
        <v>235</v>
      </c>
    </row>
    <row r="146" spans="1:9" s="7" customFormat="1" ht="21.75" customHeight="1" x14ac:dyDescent="0.25">
      <c r="A146" s="4" t="s">
        <v>273</v>
      </c>
      <c r="B146" s="6">
        <v>142</v>
      </c>
      <c r="C146" s="6">
        <v>40826825</v>
      </c>
      <c r="D146" s="27">
        <v>41604</v>
      </c>
      <c r="E146" s="16" t="s">
        <v>65</v>
      </c>
      <c r="F146" s="6">
        <v>12</v>
      </c>
      <c r="G146" s="6">
        <v>466.1</v>
      </c>
      <c r="H146" s="2" t="s">
        <v>205</v>
      </c>
      <c r="I146" s="32" t="s">
        <v>236</v>
      </c>
    </row>
    <row r="148" spans="1:9" x14ac:dyDescent="0.25">
      <c r="F148" s="11"/>
      <c r="G148" s="13"/>
      <c r="H148" s="12"/>
    </row>
    <row r="149" spans="1:9" x14ac:dyDescent="0.25">
      <c r="F149" s="11"/>
      <c r="G149" s="10"/>
      <c r="H149" s="12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7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2013-12-05T05:12:25Z</cp:lastPrinted>
  <dcterms:created xsi:type="dcterms:W3CDTF">2010-04-23T14:29:34Z</dcterms:created>
  <dcterms:modified xsi:type="dcterms:W3CDTF">2013-12-28T07:25:31Z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