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2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'анулир.'!$A$2:$I$7</definedName>
    <definedName name="_xlnm._FilterDatabase" localSheetId="2" hidden="1">'Реестр закл.договоров'!$A$3:$I$123</definedName>
    <definedName name="_xlnm._FilterDatabase" localSheetId="1" hidden="1">'реестр заявок'!$A$4:$H$75</definedName>
    <definedName name="_xlnm._FilterDatabase" localSheetId="3" hidden="1">'реестр исп.договоров'!$A$4:$I$57</definedName>
    <definedName name="_xlnm._FilterDatabase" localSheetId="0" hidden="1">'Свод'!$A$8:$M$8</definedName>
  </definedNames>
  <calcPr fullCalcOnLoad="1"/>
</workbook>
</file>

<file path=xl/sharedStrings.xml><?xml version="1.0" encoding="utf-8"?>
<sst xmlns="http://schemas.openxmlformats.org/spreadsheetml/2006/main" count="1359" uniqueCount="472">
  <si>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</si>
  <si>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</si>
  <si>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</si>
  <si>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</si>
  <si>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</si>
  <si>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</si>
  <si>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</si>
  <si>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</si>
  <si>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</si>
  <si>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</si>
  <si>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</si>
  <si>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</si>
  <si>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</si>
  <si>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</si>
  <si>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</si>
  <si>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</si>
  <si>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</si>
  <si>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</si>
  <si>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</si>
  <si>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</si>
  <si>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</si>
  <si>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</si>
  <si>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</si>
  <si>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</si>
  <si>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</si>
  <si>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</si>
  <si>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</si>
  <si>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</si>
  <si>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</si>
  <si>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</si>
  <si>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</si>
  <si>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</si>
  <si>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</si>
  <si>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ПС 35/10 кВ "П.Пригородная"</t>
  </si>
  <si>
    <t>Итого:</t>
  </si>
  <si>
    <t>ПС 35/10 кВ "Сухотинская"</t>
  </si>
  <si>
    <t>Тамбовэнерго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</si>
  <si>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</si>
  <si>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</si>
  <si>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</si>
  <si>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</si>
  <si>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</si>
  <si>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</si>
  <si>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</si>
  <si>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</si>
  <si>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</si>
  <si>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</si>
  <si>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</si>
  <si>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ПС 110/10 кВ "Спасская"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</si>
  <si>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</si>
  <si>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</si>
  <si>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</si>
  <si>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</si>
  <si>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«Черняновская»</t>
  </si>
  <si>
    <t>ПС 110/6 кВ «Тамбовская № 5»</t>
  </si>
  <si>
    <t>ПС 110/6 кВ "Тамбовская № 5"</t>
  </si>
  <si>
    <t>ПС 35/10 кВ «Знаменская»</t>
  </si>
  <si>
    <t>ПС 35/10 кВ «Горельская»</t>
  </si>
  <si>
    <t>ПС 110/6 кВ «Тамбовская № 8»</t>
  </si>
  <si>
    <t>ПС 110/35/10 кВ «Комсомольская»</t>
  </si>
  <si>
    <t>ПС 35/10 кВ «Тимирязевская»</t>
  </si>
  <si>
    <t>ПС 110/10 кВ «М. Талинская»</t>
  </si>
  <si>
    <t>ПС 35/10 кВ "Столовская"</t>
  </si>
  <si>
    <t>ПС 35/10 кВ «Татановская»</t>
  </si>
  <si>
    <t>ПС 35/10 кВ «Авдеевская»</t>
  </si>
  <si>
    <t>ПС 35/10 кВ «П.Пригородная»</t>
  </si>
  <si>
    <t>ПС 35/10 кВ "Степная"</t>
  </si>
  <si>
    <t>Платонов Лев Николаевич</t>
  </si>
  <si>
    <t>Тамоян Сона Аскяровна</t>
  </si>
  <si>
    <t>Суворина Лариса Владимировна</t>
  </si>
  <si>
    <t>Борщев Виктор Павлович</t>
  </si>
  <si>
    <t>Романов Игорь Вячеславович</t>
  </si>
  <si>
    <t>Зубакин Илья Сергеевич</t>
  </si>
  <si>
    <t>Логунов Сергей Анатольевич</t>
  </si>
  <si>
    <t>Каландарян Гриша Мразович</t>
  </si>
  <si>
    <t>ПС 35/10 кВ «Столовская»</t>
  </si>
  <si>
    <t>Хабаров Иван Михайлович</t>
  </si>
  <si>
    <t>Шелудякова Ирина Владимировна</t>
  </si>
  <si>
    <t>ФКУ "Управление автомобильной магистрали Москва-Волгоград ФДА"</t>
  </si>
  <si>
    <t>ИП Тамоян Самвел Саидович</t>
  </si>
  <si>
    <t>ИП Алиян Омар Баданович</t>
  </si>
  <si>
    <t>ПС 110/10 кВ «Новолядинская»</t>
  </si>
  <si>
    <t>Пугачева Татьяна Михайловна</t>
  </si>
  <si>
    <t>ПС 35/10 кВ "Б.Двойневская"</t>
  </si>
  <si>
    <t>Уханов Алексей Иванович</t>
  </si>
  <si>
    <t>Веретенникова Любовь Анатольевна</t>
  </si>
  <si>
    <t>Рындина Елена Валерьевна</t>
  </si>
  <si>
    <t>Ельцов Андрей Николаевич</t>
  </si>
  <si>
    <t>Саликова Надежда Алексеевна</t>
  </si>
  <si>
    <t>Козельцев Анатолий Кузьмич</t>
  </si>
  <si>
    <t>Курочкина Алла Васильевна</t>
  </si>
  <si>
    <t>Самохина Эльвира Васильевна</t>
  </si>
  <si>
    <t>Пчелинцев Виктор Иванович</t>
  </si>
  <si>
    <t>Углов Алексей Николаевич</t>
  </si>
  <si>
    <t>Магмудян Назик Самандовна</t>
  </si>
  <si>
    <t>Мухина Валентина Анатольевна</t>
  </si>
  <si>
    <t>Трегубова Светлана Иосифовна</t>
  </si>
  <si>
    <t>Широкова Вера Николаевна</t>
  </si>
  <si>
    <t>Козырькова Ольга Николаевна</t>
  </si>
  <si>
    <t>Карпухин Сергей Александрович</t>
  </si>
  <si>
    <t>Попова Раиса Максимовна</t>
  </si>
  <si>
    <t>Лавринов Александр Михайлович</t>
  </si>
  <si>
    <t>Алиян Хдр Мамеевич</t>
  </si>
  <si>
    <t>Спицына Галина Валентиновна</t>
  </si>
  <si>
    <t>Башкиров Сергей Викторович</t>
  </si>
  <si>
    <t>Ермакова Татьяна Борисовна</t>
  </si>
  <si>
    <t>Якушова Татьяна Вениаминовна</t>
  </si>
  <si>
    <t>Минчев Александр Владимирович</t>
  </si>
  <si>
    <t>Павлинов Виктор Васильевич</t>
  </si>
  <si>
    <t>ОАО "Дорпроект"</t>
  </si>
  <si>
    <t>ОАО "Тамбовский завод "Революционный труд"</t>
  </si>
  <si>
    <t>ПС 110/6 кВ «Тамбовская № 7»</t>
  </si>
  <si>
    <t>Пообъектная информация по аннулированным заявкам на  ТП за август месяц 2012 г.</t>
  </si>
  <si>
    <t>Максимова Галина Серафимовна</t>
  </si>
  <si>
    <t>Макеев Николай Васильевич</t>
  </si>
  <si>
    <t>Демина Светлана Олеговна</t>
  </si>
  <si>
    <t>Солонникова Юлия Александровна</t>
  </si>
  <si>
    <t>Ковалев Алексей Николаевич</t>
  </si>
  <si>
    <t>Коломникова Надежда Алексеевна</t>
  </si>
  <si>
    <t>Дубровин Иван Олегович</t>
  </si>
  <si>
    <t>Коняхин Сергей Александрович</t>
  </si>
  <si>
    <t>Федотова Мария Сергеевна</t>
  </si>
  <si>
    <t>Чернышов Геннадий Петрович</t>
  </si>
  <si>
    <t>Слеткова Татьяна Николаевна</t>
  </si>
  <si>
    <t>Константинов Сергей Александрович</t>
  </si>
  <si>
    <t>Юшин Руслан Владимирович</t>
  </si>
  <si>
    <t>Энговатова Наталия Викторовна</t>
  </si>
  <si>
    <t>Рыжманов Анатолий Васильевич</t>
  </si>
  <si>
    <t>Семин Игорь Анатольевич</t>
  </si>
  <si>
    <t>Свечникова Александра Борисовна</t>
  </si>
  <si>
    <t>Зверева Надежда Ивановна</t>
  </si>
  <si>
    <t>Кочергин Николай Викторович</t>
  </si>
  <si>
    <t>Антонов Сергей Александрович</t>
  </si>
  <si>
    <t>Гончаров Виталий Николаевич</t>
  </si>
  <si>
    <t>Попова Зоя Ивановна</t>
  </si>
  <si>
    <t>Алпатов Василий Анатольевич</t>
  </si>
  <si>
    <t>Хворов Петр Михайлович</t>
  </si>
  <si>
    <t>Горелый Иван Назарович</t>
  </si>
  <si>
    <t>Белицкий Олег Павлович</t>
  </si>
  <si>
    <t>Соколов Лев Петрович</t>
  </si>
  <si>
    <t>Лазутина Елена Викторовна</t>
  </si>
  <si>
    <t>Курносов Геннадий Вячеславович</t>
  </si>
  <si>
    <t>Дудкин Дмитрий Евгеньевич</t>
  </si>
  <si>
    <t>Туева Валентина Владимировна</t>
  </si>
  <si>
    <t>Желудкова Ольга Викторовна</t>
  </si>
  <si>
    <t>Парышкова Татьяна Сергеевна</t>
  </si>
  <si>
    <t>Колесников Андрей Алексеевич</t>
  </si>
  <si>
    <t>Чернова Любовь Анатольевна</t>
  </si>
  <si>
    <t>МУ Централизованная бухгалтерия образовательнх учреждений Тамбовкского района,начальник Семкина Т.В., т.89107534703</t>
  </si>
  <si>
    <t>ОАО "МобильныеТелеСистемы"</t>
  </si>
  <si>
    <t>ОАО "Мобильные Теле Системы"</t>
  </si>
  <si>
    <t>ООО ТрестСтрой</t>
  </si>
  <si>
    <t>ИП Андреева Лариса Викторовна</t>
  </si>
  <si>
    <t>ОАО "МТС"</t>
  </si>
  <si>
    <t>ООО Резерв</t>
  </si>
  <si>
    <t>ИП Крюков Сергей Владимирович</t>
  </si>
  <si>
    <t xml:space="preserve">ПС 35/10 кВ "П.Марфинская" </t>
  </si>
  <si>
    <t>Блохин Анатолий Николаевич</t>
  </si>
  <si>
    <t>Ермакова Евгения Михайловна</t>
  </si>
  <si>
    <t>Никитин Дмитрий Владимирович</t>
  </si>
  <si>
    <t>ПС 110/35/6 кВ "Рассказовская"</t>
  </si>
  <si>
    <t>ПС 35/10 кВ «Ивановская»</t>
  </si>
  <si>
    <t>ПС 110/35/10 кВ «Кузьминская»</t>
  </si>
  <si>
    <t>ПС 110/6 кВ "Тамбовская № 7"</t>
  </si>
  <si>
    <t>ПС 110/35/10 кВ "Кузьминская"</t>
  </si>
  <si>
    <t>ПС 35/10 кВ "П.Марфинская"</t>
  </si>
  <si>
    <t>ПС 35/10 кВ "Ивановская"</t>
  </si>
  <si>
    <t>Пообъектная информация по выполненым  договорам ТП за август месяц 2012 г.</t>
  </si>
  <si>
    <t>Пообъектная информация по заключенным договорам ТП за август месяц 2012 г.</t>
  </si>
  <si>
    <t>Инякина Нонна Каншобиевна</t>
  </si>
  <si>
    <t>Ряховских Людмила Николаевна</t>
  </si>
  <si>
    <t>Дмитриева Надежда Ивановна</t>
  </si>
  <si>
    <t>Щербакова Татьяна Николаевна</t>
  </si>
  <si>
    <t>Милосердов Сергей Александрович</t>
  </si>
  <si>
    <t>Смилка Игорь Владимирович</t>
  </si>
  <si>
    <t>Попова Татьяна Ивановна</t>
  </si>
  <si>
    <t>Ивлиев Александр Николаевич</t>
  </si>
  <si>
    <t>Григоров Сергей Иванович</t>
  </si>
  <si>
    <t>Позднякова Клавдия Александровна</t>
  </si>
  <si>
    <t>Терехова Вера Александровна</t>
  </si>
  <si>
    <t>Ерошин Владимир Алексеевич</t>
  </si>
  <si>
    <t>Королева Любовь Павловна</t>
  </si>
  <si>
    <t>Порошина Людмила Михайловна</t>
  </si>
  <si>
    <t>Пойманов Александр Егорович</t>
  </si>
  <si>
    <t>Фокина Ирина Александровна</t>
  </si>
  <si>
    <t>Кондратьев Анатолий Иванович</t>
  </si>
  <si>
    <t>ООО "Спец Универсал"</t>
  </si>
  <si>
    <t>ИП Панченко Вячеслав Дмитриевич</t>
  </si>
  <si>
    <t>Администрация Новолядинского поссовета Тамбовского района Тамбовской области</t>
  </si>
  <si>
    <t>ПС 35/10 кВ «Сухотинская»</t>
  </si>
  <si>
    <t>Тупицын Дмитрий Петрович</t>
  </si>
  <si>
    <t>Полянская Елена Васильевна</t>
  </si>
  <si>
    <t>Истомин Валерий Алексеевич</t>
  </si>
  <si>
    <t>Тимофеева Людмила Анатольевна</t>
  </si>
  <si>
    <t>Порохина Анна Валерьевна</t>
  </si>
  <si>
    <t>Пироженко Павел Александрович</t>
  </si>
  <si>
    <t>Филина Екатерина Николаевна</t>
  </si>
  <si>
    <t>Корчагина Нина Ивановна</t>
  </si>
  <si>
    <t>Ольховская Татьяна Николаевна</t>
  </si>
  <si>
    <t>Старостин Артем Вадимович</t>
  </si>
  <si>
    <t>Немцов Михаил Федорович</t>
  </si>
  <si>
    <t>Нариманова Галина Николаевна</t>
  </si>
  <si>
    <t>Сайкин Александр Васильевич</t>
  </si>
  <si>
    <t>Пеликан Юрий Владимирович</t>
  </si>
  <si>
    <t>Лысов Павел Вячеславович</t>
  </si>
  <si>
    <t>Лысова Валентина Васильевна</t>
  </si>
  <si>
    <t>Жданова Татьяна Владимировна</t>
  </si>
  <si>
    <t>Барсуков Евгений Владимирович</t>
  </si>
  <si>
    <t>Барчукова Елена Аркадьевна</t>
  </si>
  <si>
    <t>Коченкова Анна Алексеевна</t>
  </si>
  <si>
    <t>Натальин Юрий Михайлович</t>
  </si>
  <si>
    <t>Клевцова Марина Алексеевна</t>
  </si>
  <si>
    <t>Тимофеев Вадим Вячеславович</t>
  </si>
  <si>
    <t>Сомов Сергей Анатольевич</t>
  </si>
  <si>
    <t>Уколова Мария Степановна</t>
  </si>
  <si>
    <t>Абасния Наталья Витальевна</t>
  </si>
  <si>
    <t>Котов Виктор Владимирович</t>
  </si>
  <si>
    <t>Кармышов Николай Владимирович</t>
  </si>
  <si>
    <t>Илюшников Валерий Васильевич</t>
  </si>
  <si>
    <t>Баяндин Владимир Александрович</t>
  </si>
  <si>
    <t>Сидорова Оксана Михайловна</t>
  </si>
  <si>
    <t>Стрыгина Антонина Константиновна</t>
  </si>
  <si>
    <t>Деева Валентина Михайловна</t>
  </si>
  <si>
    <t>Федорова Мария Николаевна</t>
  </si>
  <si>
    <t>Нагих Надежда Николаевна</t>
  </si>
  <si>
    <t>Иванова Нина Петровна</t>
  </si>
  <si>
    <t>Дементьева Наталия Евгеньевна</t>
  </si>
  <si>
    <t>Артамонов Никита Викторович</t>
  </si>
  <si>
    <t>Чуженьков Игорь Викторович</t>
  </si>
  <si>
    <t>Чугреева Вера Павловна</t>
  </si>
  <si>
    <t>Мачихин Михаил Борисович</t>
  </si>
  <si>
    <t>Хайбулаев Гимбат Магомедович</t>
  </si>
  <si>
    <t>МБУ Централизованная бухгалтерия образовательных учреждений Тамбовского района</t>
  </si>
  <si>
    <t>Открытое акционерное общество Мясоперерабатывающий комбинат "Максимовский"</t>
  </si>
  <si>
    <t>ООО "Крипомп"</t>
  </si>
  <si>
    <t>ООО "Сельскохозяйственное предприятие Труд"</t>
  </si>
  <si>
    <t>ФКУ "Москва-Волгоград"</t>
  </si>
  <si>
    <t>ИП Чернышов Игорь Вячеславович</t>
  </si>
  <si>
    <t>ПС 35/10 кВ «Серебряковская»</t>
  </si>
  <si>
    <t>ПС 35/10 кВ «Пятилетка»</t>
  </si>
  <si>
    <t>Пообъектная информация по заявкам на ТП за август месяц 2012 г.</t>
  </si>
  <si>
    <t>Сведения о деятельности филиала ОАО " МРСК Центра" - "Тамбовэнерго" по технологическому присоединению за август месяц 2012 г.</t>
  </si>
  <si>
    <t>ПС 35/10 кВ «Б. Двойневская»</t>
  </si>
  <si>
    <t>ПС 110/10 кВ «Спасская»</t>
  </si>
  <si>
    <t>ПС 35/10 кВ "Серебряковская"</t>
  </si>
  <si>
    <t>ПС 35/10 "Ламская"</t>
  </si>
  <si>
    <t>ПС 35/10 "Кулеватовская"</t>
  </si>
  <si>
    <t>ПС 35/10 "Северная"</t>
  </si>
  <si>
    <t>ПС 35/10 "Егоровская"</t>
  </si>
  <si>
    <t>ПС 35/10 "Рыбинская"</t>
  </si>
  <si>
    <t>ПС 35/10 "Дегтянская"</t>
  </si>
  <si>
    <t>ПС 35/10 "Пахотно Угловская"</t>
  </si>
  <si>
    <t>ПС 35/10 "Вяжлинская"</t>
  </si>
  <si>
    <t>ПС 35/10 "Агропром"</t>
  </si>
  <si>
    <t>ПС 35/10 "Питерская"</t>
  </si>
  <si>
    <t>ПС 35/10 "Любвинская"</t>
  </si>
  <si>
    <t>ПС 35/10 "Верхняя Ярославская"</t>
  </si>
  <si>
    <t>ПС 35/10 "Покрововасильевская"</t>
  </si>
  <si>
    <t>ПС 35/10 "Чернитовская"</t>
  </si>
  <si>
    <t>ПС 35/10 "Крюковская"</t>
  </si>
  <si>
    <t>ПС 35/10 "Отъяссская"</t>
  </si>
  <si>
    <t>ПС 35/10 "Серповская"</t>
  </si>
  <si>
    <t>ПС 35/10 "Куровщинская"</t>
  </si>
  <si>
    <t>ПС 110/35/10 "Пичаевская"</t>
  </si>
  <si>
    <t>ПС 110/35/10 "Сосновская"</t>
  </si>
  <si>
    <t>ПС 110/35/6 "Камвольная"</t>
  </si>
  <si>
    <t>Поддубская Валентина Павловна</t>
  </si>
  <si>
    <t>Глазкова Зинаида Семёновна</t>
  </si>
  <si>
    <t>Трушина Светлана Николаевна</t>
  </si>
  <si>
    <t>Каныгина Надежда Александровна</t>
  </si>
  <si>
    <t>Горина Елена Владимировна</t>
  </si>
  <si>
    <t>Котов Олег Викторович</t>
  </si>
  <si>
    <t>Викторов Александр Игоревич</t>
  </si>
  <si>
    <t xml:space="preserve"> 6 месяцев</t>
  </si>
  <si>
    <t>Администрация Верхнеярославского сельсовета Сосновского района Тамбовской области _ В.Ярославка</t>
  </si>
  <si>
    <t>Администрация Верхнеярославского сельсовета Сосновского района Тамбовской области _ П. Васильевка</t>
  </si>
  <si>
    <t>Свечников Иван Иванович</t>
  </si>
  <si>
    <t>Открытое акционерное общество "Конезавод Новотомниково"</t>
  </si>
  <si>
    <t>Шугуров Мурат Фуатович _ (новая задача)</t>
  </si>
  <si>
    <t>Индивидуальный предприниматель Варданян Завен Гарегинович</t>
  </si>
  <si>
    <t>Вьюшкова Наталья Николаевна</t>
  </si>
  <si>
    <t>Рапиева Татьяна Михайловна</t>
  </si>
  <si>
    <t>Глухов Михаил Викторович</t>
  </si>
  <si>
    <t xml:space="preserve"> 12 месяцев</t>
  </si>
  <si>
    <t>Общество с ограниченной ответственностью «Агрономика»  "зерносушилка"</t>
  </si>
  <si>
    <t>Общество с ограниченной ответственностью «Агрономика»  "ЗАВ"</t>
  </si>
  <si>
    <t>Сафронова Елена Петровна</t>
  </si>
  <si>
    <t>Лозгачёва Раиса Петровна</t>
  </si>
  <si>
    <t>Муниципальное учреждение здравоохранения «Бондарская центральная районная больница»</t>
  </si>
  <si>
    <t>Жарков Виктор Николаевич</t>
  </si>
  <si>
    <t>Индивидуальный предприниматель Домнышев Дмитрий Александрович  -  (новая задача)</t>
  </si>
  <si>
    <t>Габрусев Михаил Александрович</t>
  </si>
  <si>
    <t>Прилипухов Вадим Викторович</t>
  </si>
  <si>
    <t>Тарабрин Юрий Викторович</t>
  </si>
  <si>
    <t>Щербаков Михаил Валерьевич</t>
  </si>
  <si>
    <t>Степанова Юлия Владимировна</t>
  </si>
  <si>
    <t>Батина Елена Владимировна</t>
  </si>
  <si>
    <t>Андреев Петр Иванович</t>
  </si>
  <si>
    <t>Кочетова Валентина Васильевна</t>
  </si>
  <si>
    <t>Лопухов Владимир Алексеевич</t>
  </si>
  <si>
    <t>Филиал ОАО «МРСК Центра» - «Тамбовэнерго»</t>
  </si>
  <si>
    <t>ПС 35/10 кВ "Восточная"</t>
  </si>
  <si>
    <t>ПС 35/10 "Марьинская"</t>
  </si>
  <si>
    <t>ПС  35/10 кВ "Ирская"</t>
  </si>
  <si>
    <t>ПС 35/10 "Уметская"</t>
  </si>
  <si>
    <t>ПС 110/35/10 кВ" Инжавинская"</t>
  </si>
  <si>
    <t>ПС 110/35/10 кВ" Кирсановская"</t>
  </si>
  <si>
    <t>ПС 110/10 кВ" ПТФ"</t>
  </si>
  <si>
    <t>ПС 35/10 "Восточная"</t>
  </si>
  <si>
    <t>МРО Православный приход Казанского храма</t>
  </si>
  <si>
    <t>ПС110/ 35/10 кВ "Инжавинская", ВЛ-10 кВ  фидер №2, ТП №028(160 кВА), ВЛ-0,4кВ  фидер №1, опора №66</t>
  </si>
  <si>
    <t>Ерастов Анатолий Викторович</t>
  </si>
  <si>
    <t xml:space="preserve">ПС110/ 35/10 кВ "Кирсановская", ВЛ-10 кВ  фидер №15, ТП № 008(315 кВА), ВЛ-0,4кВ  фидер №1, проектируемая  концевая  </t>
  </si>
  <si>
    <t>ОАО "Тамбовская  энергосбытовая компания"</t>
  </si>
  <si>
    <t>ПС  35/10 кВ "Марьинская", ВЛ-10 кВ  фидер №1, РУ-0,23 кВ проектируемой ОМП 10/0,23 кВ</t>
  </si>
  <si>
    <t>Ишкова Екатерина Владимировна</t>
  </si>
  <si>
    <t>ПС 110/ 35/10 кВ "Инжавинская", ВЛ-10 кВ  фидер №9, ТП №И 084(250 кВА), ВЛ-0,4кВ  фидер №3, опора №5</t>
  </si>
  <si>
    <t>Бардин Максим Александрович</t>
  </si>
  <si>
    <t>ПС110/ 35/10 кВ "Инжавинская", ВЛ-10 кВ  фидер №5, ТП №И-059(250 кВА), ВЛ-0,4кВ  фидер №3, опора № 142( совместная подвеска с ВЛ-10 кВ фид. №5 ПС 110/35/10 кВ "Инжавинская"</t>
  </si>
  <si>
    <t>МПРО Приход Никольского храма</t>
  </si>
  <si>
    <t>ПС  35/10 кВ "Уметская", ВЛ-10 кВ  фидер №2, ТП №308(100 кВА), ВЛ-0,4кВ  фидер №1, опора №6</t>
  </si>
  <si>
    <t>Селиванов Юрий Михайлович</t>
  </si>
  <si>
    <t>ПС  35/10 кВ "Ирская", ВЛ-10 кВ  фидер №1, ТП №153(100 кВА), ВЛ-0,4кВ  фидер №2, опора №10</t>
  </si>
  <si>
    <t>Шубочкина Наталья Сергеевна</t>
  </si>
  <si>
    <t>ПС 110/ 10 кВ "ПТФ", ВЛ-10 кВ  фидер №1, ТП №366(2*400 кВА), РУ-0.4 кВ,ТП 10/0.4 №366</t>
  </si>
  <si>
    <t xml:space="preserve"> ЗАО "ВымпелКом"</t>
  </si>
  <si>
    <t>ПС 35/10 кВ "Изосимовская"</t>
  </si>
  <si>
    <t>ПС 35/10 кВ "Кленская"</t>
  </si>
  <si>
    <t xml:space="preserve">ПС 35/10 кВ "Ранинская"  </t>
  </si>
  <si>
    <t>ПС 35/10 кВ "Тарбеевская"</t>
  </si>
  <si>
    <t>ПС 35/10 кВ "Коминтерн"</t>
  </si>
  <si>
    <t>ПС 35/10 кВ "Глазковская"</t>
  </si>
  <si>
    <t xml:space="preserve">ПС 35/10 кВ "Устьинская" </t>
  </si>
  <si>
    <t>ПС 35/10 кВ "КИМ"</t>
  </si>
  <si>
    <t>ПС 35/10 кВ "Козмодемьяновская"</t>
  </si>
  <si>
    <t>ПС 35/10 кВ "Н. Васильевская"</t>
  </si>
  <si>
    <t>ПС 35/10 кВ "Скобелевская"</t>
  </si>
  <si>
    <t>ПС 35/10 кВ "Сабуровская"</t>
  </si>
  <si>
    <t>ПС 35/10 кВ "Ситовская"</t>
  </si>
  <si>
    <t>ПС 35/10 кВ "Пригородная"</t>
  </si>
  <si>
    <t>ПС 35/10 кВ "Яблоновецкая"</t>
  </si>
  <si>
    <t>ПС 35/10 кВ "Б. Дорога"</t>
  </si>
  <si>
    <t>ПС 35/10 кВ "Жидиловская"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</si>
  <si>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</si>
  <si>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</si>
  <si>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</si>
  <si>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</si>
  <si>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</si>
  <si>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 xml:space="preserve">ПС 110/10 кВ "Новосеславинская" </t>
  </si>
  <si>
    <t>ЦентрЖилСтрой ООО</t>
  </si>
  <si>
    <t>Ратчина Светлана Валентиновна</t>
  </si>
  <si>
    <t>Курагодников Виталий Владимирович</t>
  </si>
  <si>
    <t>ПС 110/35/10 кВ "Староюрьевская"</t>
  </si>
  <si>
    <t>Федосеевва Наталья Николаевна</t>
  </si>
  <si>
    <t>Харчилава Софико Гивиевна</t>
  </si>
  <si>
    <t>Воронова Зоя Васильевна</t>
  </si>
  <si>
    <t>Горбатова Надежда Владимировна</t>
  </si>
  <si>
    <t>Барышников Олег Вячеславович</t>
  </si>
  <si>
    <t>Алексеенко Руслан Александрович</t>
  </si>
  <si>
    <t>Ашуркова Галина Михайловна</t>
  </si>
  <si>
    <t>Солдатова Надежда Ивановна</t>
  </si>
  <si>
    <t>Виданов Сергей Анатольевич</t>
  </si>
  <si>
    <t>ПС 35/10 кВ "Ранинская"</t>
  </si>
  <si>
    <t>Паршикова Светлана Вячеславовна</t>
  </si>
  <si>
    <t>Буданова Любовь Анатольевна</t>
  </si>
  <si>
    <t>Филиппов Виктор Михайлович</t>
  </si>
  <si>
    <t>Конопкин Алексей Викторович</t>
  </si>
  <si>
    <t>Деулин Михаил Николаевич</t>
  </si>
  <si>
    <t>Мантров Александр Владимирович</t>
  </si>
  <si>
    <t>Панова Надежда Петровна</t>
  </si>
  <si>
    <t>Иноземцев Виктор Иванович</t>
  </si>
  <si>
    <t>Петухов Роман Викторович</t>
  </si>
  <si>
    <t>Епифанова Светлана Анатольевна</t>
  </si>
  <si>
    <t>Савина Наталья Михайловна</t>
  </si>
  <si>
    <t>Андрей Александрович Конев</t>
  </si>
  <si>
    <t>Сазонов Сергей Викторович</t>
  </si>
  <si>
    <t>Местная религиозная организация пра восланый Приход Никольского храма с . Машково-Сурена</t>
  </si>
  <si>
    <t>Орфей ООО</t>
  </si>
  <si>
    <t>Мобильные Телесистемы ОАО</t>
  </si>
  <si>
    <t>Ремстройтехнология ООО</t>
  </si>
  <si>
    <t>Толстов Владимир Алексеевич</t>
  </si>
  <si>
    <t>Ненашев Юрий Владимирович</t>
  </si>
  <si>
    <t>Хатунцев Сергей Серафимович ИП</t>
  </si>
  <si>
    <t>Скрябина Марина Викторовна</t>
  </si>
  <si>
    <t>Буренин Евгений Викторович</t>
  </si>
  <si>
    <t>Тарасова Светлана Сергеевна</t>
  </si>
  <si>
    <t>24 месяца</t>
  </si>
  <si>
    <t>Крахмалопродукт ОАО</t>
  </si>
  <si>
    <t>ПС 35/10 "Изосимовская"</t>
  </si>
  <si>
    <t>Раков Павел Валентинович</t>
  </si>
  <si>
    <t>Бизюкина Валентина Николевна</t>
  </si>
  <si>
    <t>Устинкин Константин Анатольевич</t>
  </si>
  <si>
    <t>МУЗ Мичуринская ЦРБ УФК по Тамбовск ой области</t>
  </si>
  <si>
    <t>Юрченкова Елена Анатольевна</t>
  </si>
  <si>
    <t>Щукин Николай Васильевич</t>
  </si>
  <si>
    <t>ПС 35/10 кВ "Коминтерн</t>
  </si>
  <si>
    <t>Бурцев Сергей Анатольевич</t>
  </si>
  <si>
    <t>Чигирь Игорь Анатольевич</t>
  </si>
  <si>
    <t>Брахросагро ООО</t>
  </si>
  <si>
    <t>Попов Петр Дмитриевич</t>
  </si>
  <si>
    <t>Клишин Александр Валентинович</t>
  </si>
  <si>
    <t>Нечипоренко Виктор Викторович</t>
  </si>
  <si>
    <t>Потылицина Галина Ивановна</t>
  </si>
  <si>
    <t>ПС 35/10 кВ "Устьинская"</t>
  </si>
  <si>
    <t>Недобежкин Алексей Сергеевич</t>
  </si>
  <si>
    <t>Тегенев Сергей Александрович</t>
  </si>
  <si>
    <t>Наумова Людмила Александровна</t>
  </si>
  <si>
    <t>Филиал ОАО «МРСК Центра»   «Тамбовэнерго»</t>
  </si>
  <si>
    <t>Андреева Наталия Евгеньевна</t>
  </si>
  <si>
    <t xml:space="preserve">Якимов Владимир Геннадьевич </t>
  </si>
  <si>
    <t>Попова Алла Владимировна</t>
  </si>
  <si>
    <t>Честных Александр Иванович</t>
  </si>
  <si>
    <t>Попов Виталий Александрович</t>
  </si>
  <si>
    <t>Фролова Надежда Юрьевна</t>
  </si>
  <si>
    <t xml:space="preserve">Волков Сергей Александрович </t>
  </si>
  <si>
    <t>Коршунова Вера Алексеевна ИП</t>
  </si>
  <si>
    <t>Приход Михаило-Архангельской церкви</t>
  </si>
  <si>
    <t>Шишкина Валентина Викторовна</t>
  </si>
  <si>
    <t>Конюхов Александр Александрович</t>
  </si>
  <si>
    <t xml:space="preserve">Попова Татьяна Васильевна </t>
  </si>
  <si>
    <t>Светлана Николаевна Шеломкова</t>
  </si>
  <si>
    <t xml:space="preserve">Маркин Игорь Иванович </t>
  </si>
  <si>
    <t>Зайцев Иван Александрович</t>
  </si>
  <si>
    <t>Голомако Вера Николаевна</t>
  </si>
  <si>
    <t xml:space="preserve">Копылов Александр Геннадьевич </t>
  </si>
  <si>
    <t>Луданцев Алексей Иванович</t>
  </si>
  <si>
    <t xml:space="preserve">Буцких Алексей Александрович </t>
  </si>
  <si>
    <t xml:space="preserve">Старилов Сергей Николаевич </t>
  </si>
  <si>
    <t xml:space="preserve">Харников Максим Викторович </t>
  </si>
  <si>
    <t xml:space="preserve">Болотов Борис Васильевич </t>
  </si>
  <si>
    <t xml:space="preserve">Дрозденко Петр Алексеевич </t>
  </si>
  <si>
    <t xml:space="preserve">Бочаров Сергей Сергеевич </t>
  </si>
  <si>
    <t>Горюшин Виктор Николаевич ИП</t>
  </si>
  <si>
    <t>ПС 35/10 кВ «Туголуковская»</t>
  </si>
  <si>
    <t>ПС 35/10 кВ «Чакинская»</t>
  </si>
  <si>
    <t>ПС 35/10 кВ «Прудковская»</t>
  </si>
  <si>
    <t>ПС 35/10 кВ «Черняевская»</t>
  </si>
  <si>
    <t>ПС 35/10 кВ «Кулешовская»</t>
  </si>
  <si>
    <t>ПС 35/10 кВ «Обловская»</t>
  </si>
  <si>
    <t>ПС 35/10 кВ "Сукмановская"</t>
  </si>
  <si>
    <t>ПС 35/10 кВ «Ольшанская»</t>
  </si>
  <si>
    <t>ПС 110/10 кВ «Богдановская»</t>
  </si>
  <si>
    <t>ПС 110/35/10 кВ "Токаревская"</t>
  </si>
  <si>
    <t>ПС 110/35/10 кВ "Ржаксинская"</t>
  </si>
  <si>
    <t>ПС 110/35/10 кВ «Мордовская»</t>
  </si>
  <si>
    <t>ПС 110/35/10 кВ «Жердевская»</t>
  </si>
  <si>
    <t>ПС 110/35/10-6 кВ «Уваровская».</t>
  </si>
  <si>
    <t>ООО Петровское</t>
  </si>
  <si>
    <t>Дьякова Елена Вячеславовна</t>
  </si>
  <si>
    <t>ИП Васильева Валентина Анатольевна</t>
  </si>
  <si>
    <t>ООО СХФ "Рассвет"</t>
  </si>
  <si>
    <t>Администрация Мордовского района Тамбовской области</t>
  </si>
  <si>
    <t>Токаревская поселковая администрация Токаревского района Тамбовской области</t>
  </si>
  <si>
    <t>ИП Иванов Александр Иванович</t>
  </si>
  <si>
    <t>Крыкова Лидия Ивановна</t>
  </si>
  <si>
    <t>Открытое акционерное общество Тамбовская сетевая компания</t>
  </si>
  <si>
    <t>24 месяцев</t>
  </si>
  <si>
    <t>ООО "Викон"</t>
  </si>
  <si>
    <t>12 месяцев</t>
  </si>
  <si>
    <t>Фурсов Василий Иванович</t>
  </si>
  <si>
    <t>Павлушкина Евгения Васильевна</t>
  </si>
  <si>
    <t>ОАО « Вымпел-Коммуникации»</t>
  </si>
  <si>
    <t>Индивидуальный предпринимательЧурилов Антон Павлович</t>
  </si>
  <si>
    <t>Крестьянское (фермерское) хозяйство «Рубин»</t>
  </si>
  <si>
    <t>Крестьянское (фермерское) хозяйство «Родничок»</t>
  </si>
  <si>
    <t>Крестьянское (фермерское) хозяйство «Мечта»</t>
  </si>
  <si>
    <t>Крестьянское (фермерское) хозяйство «Урожай»</t>
  </si>
  <si>
    <t>Боев Юрий Алексеевич</t>
  </si>
  <si>
    <t>Рыбкина Надежда Дмитриевна</t>
  </si>
  <si>
    <t>ИП Иванова Анна Александровна</t>
  </si>
  <si>
    <t>ОАО МобильныеТелеСистемы</t>
  </si>
  <si>
    <t>Немтинов Петр Серафимович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</si>
</sst>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&quot;р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7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name val="Arial Cyr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Arial Cyr"/>
      <family val="0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 Cyr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Arial Cyr"/>
      <family val="0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</borders>
  <cellStyleXfs count="2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8" fillId="0" borderId="10" xfId="21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70" fillId="0" borderId="10" xfId="0" applyFont="1" applyFill="1" applyBorder="1" applyAlignment="1">
      <alignment horizontal="center" vertical="center"/>
    </xf>
    <xf numFmtId="2" fontId="8" fillId="0" borderId="10" xfId="211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0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2" fontId="67" fillId="0" borderId="10" xfId="0" applyNumberFormat="1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7" fillId="0" borderId="16" xfId="21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7" fillId="0" borderId="16" xfId="211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21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4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8" fillId="0" borderId="10" xfId="211" applyFont="1" applyFill="1" applyBorder="1" applyAlignment="1">
      <alignment horizontal="center" vertical="center" wrapText="1"/>
      <protection/>
    </xf>
    <xf numFmtId="14" fontId="8" fillId="0" borderId="10" xfId="211" applyNumberFormat="1" applyFont="1" applyFill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21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8" fillId="0" borderId="16" xfId="211" applyFont="1" applyFill="1" applyBorder="1" applyAlignment="1">
      <alignment horizontal="center" vertical="center" wrapText="1"/>
      <protection/>
    </xf>
    <xf numFmtId="14" fontId="8" fillId="0" borderId="16" xfId="211" applyNumberFormat="1" applyFont="1" applyFill="1" applyBorder="1" applyAlignment="1">
      <alignment horizontal="center" vertical="center" wrapText="1"/>
      <protection/>
    </xf>
    <xf numFmtId="0" fontId="74" fillId="0" borderId="16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6" xfId="211" applyFont="1" applyFill="1" applyBorder="1" applyAlignment="1">
      <alignment horizontal="center" vertical="center" wrapText="1"/>
      <protection/>
    </xf>
    <xf numFmtId="14" fontId="67" fillId="0" borderId="16" xfId="211" applyNumberFormat="1" applyFont="1" applyFill="1" applyBorder="1" applyAlignment="1">
      <alignment horizontal="center" vertical="center" wrapText="1"/>
      <protection/>
    </xf>
    <xf numFmtId="0" fontId="8" fillId="35" borderId="10" xfId="211" applyFont="1" applyFill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20" fillId="0" borderId="10" xfId="21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20" fillId="0" borderId="10" xfId="21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24" fillId="0" borderId="10" xfId="21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14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25" fillId="0" borderId="10" xfId="10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 wrapText="1"/>
    </xf>
    <xf numFmtId="0" fontId="25" fillId="0" borderId="0" xfId="105" applyFont="1" applyFill="1" applyBorder="1" applyAlignment="1">
      <alignment horizontal="center" vertical="center" wrapText="1"/>
      <protection/>
    </xf>
    <xf numFmtId="0" fontId="24" fillId="0" borderId="10" xfId="105" applyNumberFormat="1" applyFont="1" applyFill="1" applyBorder="1" applyAlignment="1">
      <alignment horizontal="center" vertical="center" wrapText="1"/>
      <protection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9" xfId="105" applyFont="1" applyFill="1" applyBorder="1" applyAlignment="1">
      <alignment horizontal="center" vertical="center" wrapText="1"/>
      <protection/>
    </xf>
    <xf numFmtId="0" fontId="25" fillId="0" borderId="20" xfId="105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164" fontId="79" fillId="36" borderId="0" xfId="0" applyNumberFormat="1" applyFont="1" applyFill="1" applyAlignment="1">
      <alignment/>
    </xf>
    <xf numFmtId="0" fontId="79" fillId="36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166" applyNumberFormat="1" applyFill="1" applyBorder="1" applyAlignment="1">
      <alignment horizontal="center" vertical="center" wrapText="1"/>
      <protection/>
    </xf>
    <xf numFmtId="0" fontId="0" fillId="0" borderId="10" xfId="164" applyFill="1" applyBorder="1" applyAlignment="1">
      <alignment horizontal="center" vertical="center" wrapText="1"/>
      <protection/>
    </xf>
    <xf numFmtId="0" fontId="0" fillId="0" borderId="10" xfId="165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center" vertical="center" wrapText="1"/>
    </xf>
    <xf numFmtId="0" fontId="3" fillId="0" borderId="10" xfId="162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153" applyFont="1" applyFill="1" applyBorder="1" applyAlignment="1">
      <alignment horizontal="center" vertical="center" wrapText="1"/>
      <protection/>
    </xf>
    <xf numFmtId="0" fontId="77" fillId="0" borderId="10" xfId="152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77" fillId="0" borderId="16" xfId="64" applyFont="1" applyFill="1" applyBorder="1" applyAlignment="1">
      <alignment horizontal="center" vertical="center" wrapText="1"/>
      <protection/>
    </xf>
    <xf numFmtId="0" fontId="77" fillId="0" borderId="10" xfId="61" applyFont="1" applyFill="1" applyBorder="1" applyAlignment="1">
      <alignment horizontal="center" vertical="center" wrapText="1"/>
      <protection/>
    </xf>
    <xf numFmtId="0" fontId="77" fillId="0" borderId="10" xfId="63" applyFont="1" applyFill="1" applyBorder="1" applyAlignment="1">
      <alignment horizontal="left" vertical="center" wrapText="1"/>
      <protection/>
    </xf>
    <xf numFmtId="0" fontId="77" fillId="0" borderId="10" xfId="143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 vertical="center"/>
    </xf>
    <xf numFmtId="0" fontId="77" fillId="0" borderId="10" xfId="146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left" vertical="center"/>
    </xf>
    <xf numFmtId="0" fontId="77" fillId="0" borderId="10" xfId="145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77" fillId="0" borderId="10" xfId="161" applyFont="1" applyFill="1" applyBorder="1" applyAlignment="1">
      <alignment horizontal="center" vertical="center" wrapText="1"/>
      <protection/>
    </xf>
    <xf numFmtId="0" fontId="77" fillId="0" borderId="10" xfId="159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/>
    </xf>
    <xf numFmtId="0" fontId="77" fillId="0" borderId="18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29" fillId="36" borderId="10" xfId="0" applyFont="1" applyFill="1" applyBorder="1" applyAlignment="1" applyProtection="1">
      <alignment horizontal="left" vertical="center" wrapText="1"/>
      <protection locked="0"/>
    </xf>
    <xf numFmtId="0" fontId="70" fillId="36" borderId="0" xfId="0" applyFont="1" applyFill="1" applyAlignment="1">
      <alignment/>
    </xf>
    <xf numFmtId="0" fontId="70" fillId="0" borderId="10" xfId="0" applyFont="1" applyBorder="1" applyAlignment="1">
      <alignment horizontal="center" vertical="top" wrapText="1"/>
    </xf>
    <xf numFmtId="0" fontId="78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 applyProtection="1">
      <alignment horizontal="left" vertical="center" wrapText="1"/>
      <protection locked="0"/>
    </xf>
    <xf numFmtId="0" fontId="78" fillId="36" borderId="0" xfId="0" applyFont="1" applyFill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 applyProtection="1">
      <alignment horizontal="left" vertical="center" wrapText="1"/>
      <protection locked="0"/>
    </xf>
    <xf numFmtId="0" fontId="78" fillId="0" borderId="18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/>
    </xf>
    <xf numFmtId="0" fontId="81" fillId="0" borderId="10" xfId="65" applyFont="1" applyFill="1" applyBorder="1" applyAlignment="1">
      <alignment horizontal="center" vertical="center" wrapText="1"/>
      <protection/>
    </xf>
    <xf numFmtId="2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68" applyFont="1" applyFill="1" applyBorder="1" applyAlignment="1">
      <alignment horizontal="center" vertical="center" wrapText="1"/>
      <protection/>
    </xf>
    <xf numFmtId="0" fontId="82" fillId="0" borderId="18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7" fillId="36" borderId="0" xfId="0" applyFont="1" applyFill="1" applyAlignment="1">
      <alignment/>
    </xf>
    <xf numFmtId="0" fontId="76" fillId="0" borderId="18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4" fontId="81" fillId="0" borderId="10" xfId="0" applyNumberFormat="1" applyFont="1" applyBorder="1" applyAlignment="1">
      <alignment horizontal="center" vertical="center" wrapText="1"/>
    </xf>
    <xf numFmtId="0" fontId="81" fillId="36" borderId="10" xfId="0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>
      <alignment horizontal="center" vertical="center" wrapText="1"/>
    </xf>
    <xf numFmtId="14" fontId="83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top" wrapText="1"/>
    </xf>
    <xf numFmtId="0" fontId="77" fillId="0" borderId="22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8" fillId="0" borderId="10" xfId="210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84" fillId="0" borderId="10" xfId="127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4" fillId="0" borderId="10" xfId="125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36" borderId="10" xfId="6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84" fillId="37" borderId="18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8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84" fillId="1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8" fillId="3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77" fillId="0" borderId="10" xfId="0" applyNumberFormat="1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0" fontId="23" fillId="0" borderId="10" xfId="210" applyFont="1" applyFill="1" applyBorder="1" applyAlignment="1">
      <alignment horizontal="center" vertical="center" wrapText="1"/>
      <protection/>
    </xf>
    <xf numFmtId="0" fontId="22" fillId="0" borderId="10" xfId="105" applyFont="1" applyFill="1" applyBorder="1" applyAlignment="1">
      <alignment horizontal="center" vertical="center" wrapText="1"/>
      <protection/>
    </xf>
    <xf numFmtId="2" fontId="23" fillId="0" borderId="10" xfId="211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14" fontId="77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14" fontId="77" fillId="0" borderId="10" xfId="167" applyNumberFormat="1" applyFont="1" applyFill="1" applyBorder="1" applyAlignment="1">
      <alignment horizontal="center" vertical="center" wrapText="1"/>
      <protection/>
    </xf>
    <xf numFmtId="2" fontId="85" fillId="0" borderId="10" xfId="0" applyNumberFormat="1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 wrapText="1"/>
    </xf>
    <xf numFmtId="14" fontId="77" fillId="0" borderId="10" xfId="0" applyNumberFormat="1" applyFont="1" applyFill="1" applyBorder="1" applyAlignment="1">
      <alignment horizontal="center" vertical="center" wrapText="1" shrinkToFit="1"/>
    </xf>
    <xf numFmtId="0" fontId="77" fillId="0" borderId="10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2" fillId="0" borderId="10" xfId="211" applyFont="1" applyFill="1" applyBorder="1" applyAlignment="1">
      <alignment horizontal="center" vertical="center" wrapText="1"/>
      <protection/>
    </xf>
    <xf numFmtId="14" fontId="22" fillId="0" borderId="10" xfId="211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/>
    </xf>
    <xf numFmtId="4" fontId="78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4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23" xfId="0" applyNumberFormat="1" applyFont="1" applyFill="1" applyBorder="1" applyAlignment="1">
      <alignment horizontal="center" vertical="center" wrapText="1"/>
    </xf>
  </cellXfs>
  <cellStyles count="2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8 10" xfId="63"/>
    <cellStyle name="Обычный 109" xfId="64"/>
    <cellStyle name="Обычный 11" xfId="65"/>
    <cellStyle name="Обычный 110" xfId="66"/>
    <cellStyle name="Обычный 111" xfId="67"/>
    <cellStyle name="Обычный 112" xfId="68"/>
    <cellStyle name="Обычный 113" xfId="69"/>
    <cellStyle name="Обычный 114" xfId="70"/>
    <cellStyle name="Обычный 115" xfId="71"/>
    <cellStyle name="Обычный 116" xfId="72"/>
    <cellStyle name="Обычный 117" xfId="73"/>
    <cellStyle name="Обычный 118" xfId="74"/>
    <cellStyle name="Обычный 119" xfId="75"/>
    <cellStyle name="Обычный 12" xfId="76"/>
    <cellStyle name="Обычный 120" xfId="77"/>
    <cellStyle name="Обычный 121" xfId="78"/>
    <cellStyle name="Обычный 13" xfId="79"/>
    <cellStyle name="Обычный 14" xfId="80"/>
    <cellStyle name="Обычный 15" xfId="81"/>
    <cellStyle name="Обычный 158" xfId="82"/>
    <cellStyle name="Обычный 159" xfId="83"/>
    <cellStyle name="Обычный 16" xfId="84"/>
    <cellStyle name="Обычный 161" xfId="85"/>
    <cellStyle name="Обычный 17" xfId="86"/>
    <cellStyle name="Обычный 171" xfId="87"/>
    <cellStyle name="Обычный 172" xfId="88"/>
    <cellStyle name="Обычный 174" xfId="89"/>
    <cellStyle name="Обычный 175" xfId="90"/>
    <cellStyle name="Обычный 18" xfId="91"/>
    <cellStyle name="Обычный 184" xfId="92"/>
    <cellStyle name="Обычный 185" xfId="93"/>
    <cellStyle name="Обычный 186" xfId="94"/>
    <cellStyle name="Обычный 187" xfId="95"/>
    <cellStyle name="Обычный 19" xfId="96"/>
    <cellStyle name="Обычный 193" xfId="97"/>
    <cellStyle name="Обычный 194" xfId="98"/>
    <cellStyle name="Обычный 2" xfId="99"/>
    <cellStyle name="Обычный 2 2" xfId="100"/>
    <cellStyle name="Обычный 2 2 2" xfId="101"/>
    <cellStyle name="Обычный 2 3" xfId="102"/>
    <cellStyle name="Обычный 2 4" xfId="103"/>
    <cellStyle name="Обычный 2_Заключенные ДТП СЭС 2008 год" xfId="104"/>
    <cellStyle name="Обычный 2_Реестр заключенных договоров на технологическое присоединение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" xfId="116"/>
    <cellStyle name="Обычный 30" xfId="117"/>
    <cellStyle name="Обычный 31" xfId="118"/>
    <cellStyle name="Обычный 32" xfId="119"/>
    <cellStyle name="Обычный 33" xfId="120"/>
    <cellStyle name="Обычный 34" xfId="121"/>
    <cellStyle name="Обычный 35" xfId="122"/>
    <cellStyle name="Обычный 36" xfId="123"/>
    <cellStyle name="Обычный 37" xfId="124"/>
    <cellStyle name="Обычный 376" xfId="125"/>
    <cellStyle name="Обычный 38" xfId="126"/>
    <cellStyle name="Обычный 385" xfId="127"/>
    <cellStyle name="Обычный 39" xfId="128"/>
    <cellStyle name="Обычный 40" xfId="129"/>
    <cellStyle name="Обычный 41" xfId="130"/>
    <cellStyle name="Обычный 42" xfId="131"/>
    <cellStyle name="Обычный 43" xfId="132"/>
    <cellStyle name="Обычный 44" xfId="133"/>
    <cellStyle name="Обычный 45" xfId="134"/>
    <cellStyle name="Обычный 46" xfId="135"/>
    <cellStyle name="Обычный 47" xfId="136"/>
    <cellStyle name="Обычный 48" xfId="137"/>
    <cellStyle name="Обычный 49" xfId="138"/>
    <cellStyle name="Обычный 5" xfId="139"/>
    <cellStyle name="Обычный 5 2" xfId="140"/>
    <cellStyle name="Обычный 50" xfId="141"/>
    <cellStyle name="Обычный 51" xfId="142"/>
    <cellStyle name="Обычный 51 10" xfId="143"/>
    <cellStyle name="Обычный 52" xfId="144"/>
    <cellStyle name="Обычный 520" xfId="145"/>
    <cellStyle name="Обычный 528" xfId="146"/>
    <cellStyle name="Обычный 53" xfId="147"/>
    <cellStyle name="Обычный 54" xfId="148"/>
    <cellStyle name="Обычный 55" xfId="149"/>
    <cellStyle name="Обычный 56" xfId="150"/>
    <cellStyle name="Обычный 57" xfId="151"/>
    <cellStyle name="Обычный 572" xfId="152"/>
    <cellStyle name="Обычный 577" xfId="153"/>
    <cellStyle name="Обычный 58" xfId="154"/>
    <cellStyle name="Обычный 59" xfId="155"/>
    <cellStyle name="Обычный 6" xfId="156"/>
    <cellStyle name="Обычный 6 2" xfId="157"/>
    <cellStyle name="Обычный 60" xfId="158"/>
    <cellStyle name="Обычный 606" xfId="159"/>
    <cellStyle name="Обычный 61" xfId="160"/>
    <cellStyle name="Обычный 611" xfId="161"/>
    <cellStyle name="Обычный 619" xfId="162"/>
    <cellStyle name="Обычный 62" xfId="163"/>
    <cellStyle name="Обычный 620" xfId="164"/>
    <cellStyle name="Обычный 622" xfId="165"/>
    <cellStyle name="Обычный 625" xfId="166"/>
    <cellStyle name="Обычный 628" xfId="167"/>
    <cellStyle name="Обычный 63" xfId="168"/>
    <cellStyle name="Обычный 64" xfId="169"/>
    <cellStyle name="Обычный 65" xfId="170"/>
    <cellStyle name="Обычный 66" xfId="171"/>
    <cellStyle name="Обычный 67" xfId="172"/>
    <cellStyle name="Обычный 68" xfId="173"/>
    <cellStyle name="Обычный 69" xfId="174"/>
    <cellStyle name="Обычный 7" xfId="175"/>
    <cellStyle name="Обычный 7 2" xfId="176"/>
    <cellStyle name="Обычный 70" xfId="177"/>
    <cellStyle name="Обычный 71" xfId="178"/>
    <cellStyle name="Обычный 72" xfId="179"/>
    <cellStyle name="Обычный 73" xfId="180"/>
    <cellStyle name="Обычный 74" xfId="181"/>
    <cellStyle name="Обычный 75" xfId="182"/>
    <cellStyle name="Обычный 76" xfId="183"/>
    <cellStyle name="Обычный 77" xfId="184"/>
    <cellStyle name="Обычный 78" xfId="185"/>
    <cellStyle name="Обычный 79" xfId="186"/>
    <cellStyle name="Обычный 8" xfId="187"/>
    <cellStyle name="Обычный 80" xfId="188"/>
    <cellStyle name="Обычный 81" xfId="189"/>
    <cellStyle name="Обычный 82" xfId="190"/>
    <cellStyle name="Обычный 83" xfId="191"/>
    <cellStyle name="Обычный 84" xfId="192"/>
    <cellStyle name="Обычный 85" xfId="193"/>
    <cellStyle name="Обычный 86" xfId="194"/>
    <cellStyle name="Обычный 87" xfId="195"/>
    <cellStyle name="Обычный 88" xfId="196"/>
    <cellStyle name="Обычный 89" xfId="197"/>
    <cellStyle name="Обычный 9" xfId="198"/>
    <cellStyle name="Обычный 9 2" xfId="199"/>
    <cellStyle name="Обычный 90" xfId="200"/>
    <cellStyle name="Обычный 91" xfId="201"/>
    <cellStyle name="Обычный 92" xfId="202"/>
    <cellStyle name="Обычный 93" xfId="203"/>
    <cellStyle name="Обычный 94" xfId="204"/>
    <cellStyle name="Обычный 95" xfId="205"/>
    <cellStyle name="Обычный 96" xfId="206"/>
    <cellStyle name="Обычный 97" xfId="207"/>
    <cellStyle name="Обычный 98" xfId="208"/>
    <cellStyle name="Обычный 99" xfId="209"/>
    <cellStyle name="Обычный_Реестр 1 КЭС" xfId="210"/>
    <cellStyle name="Обычный_Реестр 1 МЭС" xfId="211"/>
    <cellStyle name="Плохой" xfId="212"/>
    <cellStyle name="Пояснение" xfId="213"/>
    <cellStyle name="Примечание" xfId="214"/>
    <cellStyle name="Percent" xfId="215"/>
    <cellStyle name="Связанная ячейка" xfId="216"/>
    <cellStyle name="Текст предупреждения" xfId="217"/>
    <cellStyle name="Comma" xfId="218"/>
    <cellStyle name="Comma [0]" xfId="219"/>
    <cellStyle name="Финансовый 2" xfId="220"/>
    <cellStyle name="Финансовый 2 2" xfId="221"/>
    <cellStyle name="Хороший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90" zoomScaleNormal="90" zoomScalePageLayoutView="0" workbookViewId="0" topLeftCell="A1">
      <pane ySplit="7" topLeftCell="A91" activePane="bottomLeft" state="frozen"/>
      <selection pane="topLeft" activeCell="A1" sqref="A1"/>
      <selection pane="bottomLeft" activeCell="A8" sqref="A8:K103"/>
    </sheetView>
  </sheetViews>
  <sheetFormatPr defaultColWidth="9.140625" defaultRowHeight="15"/>
  <cols>
    <col min="1" max="1" width="23.00390625" style="0" customWidth="1"/>
    <col min="2" max="2" width="6.57421875" style="0" customWidth="1"/>
    <col min="3" max="3" width="35.2812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5">
      <c r="H1" s="288" t="s">
        <v>16</v>
      </c>
      <c r="I1" s="288"/>
      <c r="J1" s="288"/>
      <c r="K1" s="288"/>
    </row>
    <row r="2" spans="1:11" ht="15">
      <c r="A2" s="1" t="s">
        <v>241</v>
      </c>
      <c r="B2" s="1"/>
      <c r="D2" s="1"/>
      <c r="E2" s="2"/>
      <c r="F2" s="1"/>
      <c r="G2" s="1"/>
      <c r="H2" s="1"/>
      <c r="I2" s="6"/>
      <c r="J2" s="1"/>
      <c r="K2" s="1"/>
    </row>
    <row r="3" spans="3:11" ht="15.75" thickBot="1">
      <c r="C3" s="1"/>
      <c r="D3" s="1"/>
      <c r="E3" s="2"/>
      <c r="F3" s="1"/>
      <c r="G3" s="1"/>
      <c r="H3" s="1"/>
      <c r="I3" s="6"/>
      <c r="J3" s="1"/>
      <c r="K3" s="1"/>
    </row>
    <row r="4" spans="1:11" ht="15.75" customHeight="1" thickBot="1">
      <c r="A4" s="289" t="s">
        <v>2</v>
      </c>
      <c r="B4" s="8"/>
      <c r="C4" s="289" t="s">
        <v>15</v>
      </c>
      <c r="D4" s="287" t="s">
        <v>3</v>
      </c>
      <c r="E4" s="287"/>
      <c r="F4" s="287" t="s">
        <v>4</v>
      </c>
      <c r="G4" s="287"/>
      <c r="H4" s="287" t="s">
        <v>5</v>
      </c>
      <c r="I4" s="291"/>
      <c r="J4" s="287" t="s">
        <v>6</v>
      </c>
      <c r="K4" s="287"/>
    </row>
    <row r="5" spans="1:11" ht="46.5" customHeight="1" thickBot="1">
      <c r="A5" s="290"/>
      <c r="B5" s="9" t="s">
        <v>19</v>
      </c>
      <c r="C5" s="290"/>
      <c r="D5" s="287"/>
      <c r="E5" s="287"/>
      <c r="F5" s="287"/>
      <c r="G5" s="287"/>
      <c r="H5" s="287"/>
      <c r="I5" s="291"/>
      <c r="J5" s="287"/>
      <c r="K5" s="287"/>
    </row>
    <row r="6" spans="1:11" ht="15">
      <c r="A6" s="290"/>
      <c r="B6" s="9"/>
      <c r="C6" s="290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1" t="s">
        <v>8</v>
      </c>
      <c r="J6" s="10" t="s">
        <v>7</v>
      </c>
      <c r="K6" s="10" t="s">
        <v>8</v>
      </c>
    </row>
    <row r="7" spans="1:11" s="28" customFormat="1" ht="15">
      <c r="A7" s="111"/>
      <c r="B7" s="111"/>
      <c r="C7" s="113" t="s">
        <v>34</v>
      </c>
      <c r="D7" s="112"/>
      <c r="E7" s="112"/>
      <c r="F7" s="112"/>
      <c r="G7" s="112"/>
      <c r="H7" s="112"/>
      <c r="I7" s="112"/>
      <c r="J7" s="112"/>
      <c r="K7" s="112"/>
    </row>
    <row r="8" spans="1:11" ht="15">
      <c r="A8" s="251"/>
      <c r="B8" s="251"/>
      <c r="C8" s="251" t="s">
        <v>17</v>
      </c>
      <c r="D8" s="229">
        <f>SUM(D9:D73)</f>
        <v>52</v>
      </c>
      <c r="E8" s="229">
        <f aca="true" t="shared" si="0" ref="E8:K8">SUM(E9:E73)</f>
        <v>1.2220600000000001</v>
      </c>
      <c r="F8" s="229">
        <f t="shared" si="0"/>
        <v>61</v>
      </c>
      <c r="G8" s="229">
        <f t="shared" si="0"/>
        <v>2.4611799999999997</v>
      </c>
      <c r="H8" s="229">
        <f t="shared" si="0"/>
        <v>57</v>
      </c>
      <c r="I8" s="229">
        <f t="shared" si="0"/>
        <v>1.0105000000000004</v>
      </c>
      <c r="J8" s="229">
        <f t="shared" si="0"/>
        <v>13</v>
      </c>
      <c r="K8" s="229">
        <f t="shared" si="0"/>
        <v>6.6499999999999995</v>
      </c>
    </row>
    <row r="9" spans="1:11" s="82" customFormat="1" ht="38.25">
      <c r="A9" s="231" t="s">
        <v>300</v>
      </c>
      <c r="B9" s="252">
        <v>1</v>
      </c>
      <c r="C9" s="253" t="s">
        <v>57</v>
      </c>
      <c r="D9" s="241">
        <v>1</v>
      </c>
      <c r="E9" s="241">
        <v>0.005</v>
      </c>
      <c r="F9" s="241">
        <v>3</v>
      </c>
      <c r="G9" s="241">
        <v>0.015</v>
      </c>
      <c r="H9" s="241">
        <v>1</v>
      </c>
      <c r="I9" s="241">
        <v>0.416</v>
      </c>
      <c r="J9" s="241">
        <v>0</v>
      </c>
      <c r="K9" s="241">
        <v>0</v>
      </c>
    </row>
    <row r="10" spans="1:11" s="82" customFormat="1" ht="38.25">
      <c r="A10" s="231" t="s">
        <v>300</v>
      </c>
      <c r="B10" s="252">
        <v>2</v>
      </c>
      <c r="C10" s="253" t="s">
        <v>64</v>
      </c>
      <c r="D10" s="241">
        <v>1</v>
      </c>
      <c r="E10" s="241">
        <v>0.01</v>
      </c>
      <c r="F10" s="241">
        <v>2</v>
      </c>
      <c r="G10" s="241">
        <v>0.022</v>
      </c>
      <c r="H10" s="241">
        <v>0</v>
      </c>
      <c r="I10" s="241">
        <v>0</v>
      </c>
      <c r="J10" s="241">
        <v>0</v>
      </c>
      <c r="K10" s="241">
        <v>0</v>
      </c>
    </row>
    <row r="11" spans="1:11" s="82" customFormat="1" ht="38.25">
      <c r="A11" s="231" t="s">
        <v>300</v>
      </c>
      <c r="B11" s="252">
        <v>3</v>
      </c>
      <c r="C11" s="253" t="s">
        <v>56</v>
      </c>
      <c r="D11" s="241">
        <v>1</v>
      </c>
      <c r="E11" s="241">
        <v>0.0013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</row>
    <row r="12" spans="1:11" s="13" customFormat="1" ht="38.25">
      <c r="A12" s="231" t="s">
        <v>300</v>
      </c>
      <c r="B12" s="252">
        <v>4</v>
      </c>
      <c r="C12" s="231" t="s">
        <v>33</v>
      </c>
      <c r="D12" s="234">
        <v>4</v>
      </c>
      <c r="E12" s="254">
        <v>0.4253</v>
      </c>
      <c r="F12" s="234">
        <v>7</v>
      </c>
      <c r="G12" s="241">
        <v>0.1553</v>
      </c>
      <c r="H12" s="241">
        <v>1</v>
      </c>
      <c r="I12" s="241">
        <v>0.015</v>
      </c>
      <c r="J12" s="241">
        <v>0</v>
      </c>
      <c r="K12" s="241">
        <v>0</v>
      </c>
    </row>
    <row r="13" spans="1:11" s="13" customFormat="1" ht="38.25">
      <c r="A13" s="231" t="s">
        <v>300</v>
      </c>
      <c r="B13" s="252">
        <v>5</v>
      </c>
      <c r="C13" s="231" t="s">
        <v>239</v>
      </c>
      <c r="D13" s="234">
        <v>1</v>
      </c>
      <c r="E13" s="254">
        <v>0.014</v>
      </c>
      <c r="F13" s="234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</row>
    <row r="14" spans="1:11" s="13" customFormat="1" ht="38.25">
      <c r="A14" s="231" t="s">
        <v>300</v>
      </c>
      <c r="B14" s="252">
        <v>6</v>
      </c>
      <c r="C14" s="231" t="s">
        <v>165</v>
      </c>
      <c r="D14" s="234">
        <v>0</v>
      </c>
      <c r="E14" s="254">
        <v>0</v>
      </c>
      <c r="F14" s="234">
        <v>0</v>
      </c>
      <c r="G14" s="241">
        <v>0</v>
      </c>
      <c r="H14" s="241">
        <v>1</v>
      </c>
      <c r="I14" s="241">
        <v>0.008</v>
      </c>
      <c r="J14" s="241">
        <v>0</v>
      </c>
      <c r="K14" s="241">
        <v>0</v>
      </c>
    </row>
    <row r="15" spans="1:11" s="13" customFormat="1" ht="38.25">
      <c r="A15" s="231" t="s">
        <v>300</v>
      </c>
      <c r="B15" s="252">
        <v>7</v>
      </c>
      <c r="C15" s="231" t="s">
        <v>244</v>
      </c>
      <c r="D15" s="234">
        <v>1</v>
      </c>
      <c r="E15" s="254">
        <v>0.167</v>
      </c>
      <c r="F15" s="234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</row>
    <row r="16" spans="1:11" s="13" customFormat="1" ht="38.25">
      <c r="A16" s="231" t="s">
        <v>300</v>
      </c>
      <c r="B16" s="252">
        <v>8</v>
      </c>
      <c r="C16" s="231" t="s">
        <v>50</v>
      </c>
      <c r="D16" s="234">
        <v>2</v>
      </c>
      <c r="E16" s="254">
        <v>0.04496</v>
      </c>
      <c r="F16" s="234">
        <v>2</v>
      </c>
      <c r="G16" s="241">
        <v>0.03398</v>
      </c>
      <c r="H16" s="241">
        <v>3</v>
      </c>
      <c r="I16" s="241">
        <v>0.015</v>
      </c>
      <c r="J16" s="241">
        <v>0</v>
      </c>
      <c r="K16" s="241">
        <v>0</v>
      </c>
    </row>
    <row r="17" spans="1:11" s="13" customFormat="1" ht="38.25">
      <c r="A17" s="231" t="s">
        <v>300</v>
      </c>
      <c r="B17" s="252">
        <v>9</v>
      </c>
      <c r="C17" s="231" t="s">
        <v>62</v>
      </c>
      <c r="D17" s="234">
        <v>2</v>
      </c>
      <c r="E17" s="254">
        <v>0.02</v>
      </c>
      <c r="F17" s="234">
        <v>1</v>
      </c>
      <c r="G17" s="241">
        <v>0.07</v>
      </c>
      <c r="H17" s="241">
        <v>0</v>
      </c>
      <c r="I17" s="241">
        <v>0</v>
      </c>
      <c r="J17" s="241">
        <v>0</v>
      </c>
      <c r="K17" s="241">
        <v>0</v>
      </c>
    </row>
    <row r="18" spans="1:11" s="13" customFormat="1" ht="38.25">
      <c r="A18" s="231" t="s">
        <v>300</v>
      </c>
      <c r="B18" s="252">
        <v>10</v>
      </c>
      <c r="C18" s="231" t="s">
        <v>66</v>
      </c>
      <c r="D18" s="234">
        <v>0</v>
      </c>
      <c r="E18" s="254">
        <v>0</v>
      </c>
      <c r="F18" s="234">
        <v>0</v>
      </c>
      <c r="G18" s="241">
        <v>0</v>
      </c>
      <c r="H18" s="241">
        <v>1</v>
      </c>
      <c r="I18" s="241">
        <v>0.005</v>
      </c>
      <c r="J18" s="241">
        <v>0</v>
      </c>
      <c r="K18" s="241">
        <v>0</v>
      </c>
    </row>
    <row r="19" spans="1:11" s="13" customFormat="1" ht="38.25">
      <c r="A19" s="231" t="s">
        <v>300</v>
      </c>
      <c r="B19" s="252">
        <v>11</v>
      </c>
      <c r="C19" s="255" t="s">
        <v>83</v>
      </c>
      <c r="D19" s="234">
        <v>1</v>
      </c>
      <c r="E19" s="254">
        <v>0.015</v>
      </c>
      <c r="F19" s="234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</row>
    <row r="20" spans="1:11" s="13" customFormat="1" ht="38.25">
      <c r="A20" s="231" t="s">
        <v>300</v>
      </c>
      <c r="B20" s="252">
        <v>12</v>
      </c>
      <c r="C20" s="255" t="s">
        <v>166</v>
      </c>
      <c r="D20" s="234">
        <v>0</v>
      </c>
      <c r="E20" s="254">
        <v>0</v>
      </c>
      <c r="F20" s="234">
        <v>0</v>
      </c>
      <c r="G20" s="241">
        <v>0</v>
      </c>
      <c r="H20" s="241">
        <v>1</v>
      </c>
      <c r="I20" s="241">
        <v>0.09</v>
      </c>
      <c r="J20" s="241">
        <v>0</v>
      </c>
      <c r="K20" s="241">
        <v>0</v>
      </c>
    </row>
    <row r="21" spans="1:11" s="13" customFormat="1" ht="38.25">
      <c r="A21" s="231" t="s">
        <v>300</v>
      </c>
      <c r="B21" s="252">
        <v>13</v>
      </c>
      <c r="C21" s="231" t="s">
        <v>63</v>
      </c>
      <c r="D21" s="234">
        <v>1</v>
      </c>
      <c r="E21" s="254">
        <v>0.005</v>
      </c>
      <c r="F21" s="234">
        <v>1</v>
      </c>
      <c r="G21" s="241">
        <v>0.005</v>
      </c>
      <c r="H21" s="241">
        <v>1</v>
      </c>
      <c r="I21" s="241">
        <v>0.005</v>
      </c>
      <c r="J21" s="241">
        <v>0</v>
      </c>
      <c r="K21" s="241">
        <v>0</v>
      </c>
    </row>
    <row r="22" spans="1:11" s="13" customFormat="1" ht="38.25">
      <c r="A22" s="231" t="s">
        <v>300</v>
      </c>
      <c r="B22" s="252">
        <v>14</v>
      </c>
      <c r="C22" s="231" t="s">
        <v>35</v>
      </c>
      <c r="D22" s="234">
        <v>0</v>
      </c>
      <c r="E22" s="254">
        <v>0</v>
      </c>
      <c r="F22" s="234">
        <v>1</v>
      </c>
      <c r="G22" s="241">
        <v>0.015</v>
      </c>
      <c r="H22" s="241">
        <v>0</v>
      </c>
      <c r="I22" s="241">
        <v>0</v>
      </c>
      <c r="J22" s="241">
        <v>0</v>
      </c>
      <c r="K22" s="241">
        <v>0</v>
      </c>
    </row>
    <row r="23" spans="1:11" s="13" customFormat="1" ht="38.25">
      <c r="A23" s="231" t="s">
        <v>300</v>
      </c>
      <c r="B23" s="252">
        <v>15</v>
      </c>
      <c r="C23" s="234" t="s">
        <v>40</v>
      </c>
      <c r="D23" s="234">
        <v>1</v>
      </c>
      <c r="E23" s="254">
        <v>0.015</v>
      </c>
      <c r="F23" s="234">
        <v>2</v>
      </c>
      <c r="G23" s="241">
        <v>0.016</v>
      </c>
      <c r="H23" s="241">
        <v>2</v>
      </c>
      <c r="I23" s="241">
        <v>0.02</v>
      </c>
      <c r="J23" s="241">
        <v>0</v>
      </c>
      <c r="K23" s="241">
        <v>0</v>
      </c>
    </row>
    <row r="24" spans="1:11" s="13" customFormat="1" ht="38.25">
      <c r="A24" s="231" t="s">
        <v>300</v>
      </c>
      <c r="B24" s="252">
        <v>16</v>
      </c>
      <c r="C24" s="234" t="s">
        <v>49</v>
      </c>
      <c r="D24" s="234">
        <v>7</v>
      </c>
      <c r="E24" s="254">
        <v>0.147</v>
      </c>
      <c r="F24" s="234">
        <v>4</v>
      </c>
      <c r="G24" s="241">
        <v>0.0234</v>
      </c>
      <c r="H24" s="241">
        <v>2</v>
      </c>
      <c r="I24" s="241">
        <v>0.02</v>
      </c>
      <c r="J24" s="241">
        <v>0</v>
      </c>
      <c r="K24" s="241">
        <v>0</v>
      </c>
    </row>
    <row r="25" spans="1:11" s="13" customFormat="1" ht="38.25">
      <c r="A25" s="231" t="s">
        <v>300</v>
      </c>
      <c r="B25" s="252">
        <v>17</v>
      </c>
      <c r="C25" s="234" t="s">
        <v>46</v>
      </c>
      <c r="D25" s="234">
        <v>3</v>
      </c>
      <c r="E25" s="254">
        <v>0.02</v>
      </c>
      <c r="F25" s="234">
        <v>0</v>
      </c>
      <c r="G25" s="241">
        <v>0</v>
      </c>
      <c r="H25" s="241">
        <v>3</v>
      </c>
      <c r="I25" s="241">
        <v>0.033</v>
      </c>
      <c r="J25" s="241">
        <v>0</v>
      </c>
      <c r="K25" s="241">
        <v>0</v>
      </c>
    </row>
    <row r="26" spans="1:11" s="28" customFormat="1" ht="38.25">
      <c r="A26" s="231" t="s">
        <v>300</v>
      </c>
      <c r="B26" s="252">
        <v>18</v>
      </c>
      <c r="C26" s="231" t="s">
        <v>245</v>
      </c>
      <c r="D26" s="230">
        <v>1</v>
      </c>
      <c r="E26" s="230">
        <v>0.004</v>
      </c>
      <c r="F26" s="230">
        <v>1</v>
      </c>
      <c r="G26" s="230">
        <v>0.004</v>
      </c>
      <c r="H26" s="230">
        <v>0</v>
      </c>
      <c r="I26" s="230">
        <v>0</v>
      </c>
      <c r="J26" s="230">
        <v>0</v>
      </c>
      <c r="K26" s="230">
        <v>0</v>
      </c>
    </row>
    <row r="27" spans="1:11" s="28" customFormat="1" ht="38.25">
      <c r="A27" s="231" t="s">
        <v>300</v>
      </c>
      <c r="B27" s="252">
        <v>19</v>
      </c>
      <c r="C27" s="253" t="s">
        <v>246</v>
      </c>
      <c r="D27" s="230">
        <v>1</v>
      </c>
      <c r="E27" s="230">
        <v>0.0035</v>
      </c>
      <c r="F27" s="230">
        <v>1</v>
      </c>
      <c r="G27" s="230">
        <v>0.0035</v>
      </c>
      <c r="H27" s="230">
        <v>2</v>
      </c>
      <c r="I27" s="230">
        <v>0.017</v>
      </c>
      <c r="J27" s="230">
        <v>0</v>
      </c>
      <c r="K27" s="230">
        <v>0</v>
      </c>
    </row>
    <row r="28" spans="1:11" s="28" customFormat="1" ht="38.25">
      <c r="A28" s="231" t="s">
        <v>300</v>
      </c>
      <c r="B28" s="252">
        <v>20</v>
      </c>
      <c r="C28" s="253" t="s">
        <v>247</v>
      </c>
      <c r="D28" s="230">
        <v>2</v>
      </c>
      <c r="E28" s="230">
        <v>0.011</v>
      </c>
      <c r="F28" s="230">
        <v>1</v>
      </c>
      <c r="G28" s="230">
        <v>0.015</v>
      </c>
      <c r="H28" s="230">
        <v>1</v>
      </c>
      <c r="I28" s="230">
        <v>0.006</v>
      </c>
      <c r="J28" s="230">
        <v>0</v>
      </c>
      <c r="K28" s="230">
        <v>0</v>
      </c>
    </row>
    <row r="29" spans="1:11" s="28" customFormat="1" ht="38.25">
      <c r="A29" s="231" t="s">
        <v>300</v>
      </c>
      <c r="B29" s="252">
        <v>21</v>
      </c>
      <c r="C29" s="253" t="s">
        <v>248</v>
      </c>
      <c r="D29" s="230">
        <v>1</v>
      </c>
      <c r="E29" s="230">
        <v>0.01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</row>
    <row r="30" spans="1:11" s="28" customFormat="1" ht="38.25">
      <c r="A30" s="231" t="s">
        <v>300</v>
      </c>
      <c r="B30" s="252">
        <v>22</v>
      </c>
      <c r="C30" s="253" t="s">
        <v>249</v>
      </c>
      <c r="D30" s="230">
        <v>1</v>
      </c>
      <c r="E30" s="230">
        <v>0.012</v>
      </c>
      <c r="F30" s="230">
        <v>0</v>
      </c>
      <c r="G30" s="230">
        <v>0</v>
      </c>
      <c r="H30" s="230">
        <v>2</v>
      </c>
      <c r="I30" s="230">
        <v>0.017</v>
      </c>
      <c r="J30" s="230">
        <v>0</v>
      </c>
      <c r="K30" s="230">
        <v>0</v>
      </c>
    </row>
    <row r="31" spans="1:11" s="28" customFormat="1" ht="38.25">
      <c r="A31" s="231" t="s">
        <v>300</v>
      </c>
      <c r="B31" s="252">
        <v>23</v>
      </c>
      <c r="C31" s="253" t="s">
        <v>250</v>
      </c>
      <c r="D31" s="230">
        <v>0</v>
      </c>
      <c r="E31" s="230">
        <v>0</v>
      </c>
      <c r="F31" s="230">
        <v>0</v>
      </c>
      <c r="G31" s="230">
        <v>0</v>
      </c>
      <c r="H31" s="230">
        <v>2</v>
      </c>
      <c r="I31" s="230">
        <v>0.011</v>
      </c>
      <c r="J31" s="230">
        <v>0</v>
      </c>
      <c r="K31" s="230">
        <v>0</v>
      </c>
    </row>
    <row r="32" spans="1:11" s="28" customFormat="1" ht="38.25">
      <c r="A32" s="231" t="s">
        <v>300</v>
      </c>
      <c r="B32" s="252">
        <v>24</v>
      </c>
      <c r="C32" s="253" t="s">
        <v>251</v>
      </c>
      <c r="D32" s="230">
        <v>0</v>
      </c>
      <c r="E32" s="230">
        <v>0</v>
      </c>
      <c r="F32" s="230">
        <v>0</v>
      </c>
      <c r="G32" s="230">
        <v>0</v>
      </c>
      <c r="H32" s="230">
        <v>1</v>
      </c>
      <c r="I32" s="230">
        <v>0.0015</v>
      </c>
      <c r="J32" s="230">
        <v>0</v>
      </c>
      <c r="K32" s="230">
        <v>0</v>
      </c>
    </row>
    <row r="33" spans="1:11" s="28" customFormat="1" ht="38.25">
      <c r="A33" s="231" t="s">
        <v>300</v>
      </c>
      <c r="B33" s="252">
        <v>25</v>
      </c>
      <c r="C33" s="253" t="s">
        <v>252</v>
      </c>
      <c r="D33" s="230">
        <v>0</v>
      </c>
      <c r="E33" s="230">
        <v>0</v>
      </c>
      <c r="F33" s="230">
        <v>0</v>
      </c>
      <c r="G33" s="230">
        <v>0</v>
      </c>
      <c r="H33" s="230">
        <v>1</v>
      </c>
      <c r="I33" s="230">
        <v>0.008</v>
      </c>
      <c r="J33" s="230">
        <v>0</v>
      </c>
      <c r="K33" s="230">
        <v>0</v>
      </c>
    </row>
    <row r="34" spans="1:11" s="28" customFormat="1" ht="38.25">
      <c r="A34" s="231" t="s">
        <v>300</v>
      </c>
      <c r="B34" s="252">
        <v>26</v>
      </c>
      <c r="C34" s="253" t="s">
        <v>253</v>
      </c>
      <c r="D34" s="230">
        <v>0</v>
      </c>
      <c r="E34" s="230">
        <v>0</v>
      </c>
      <c r="F34" s="230">
        <v>0</v>
      </c>
      <c r="G34" s="230">
        <v>0</v>
      </c>
      <c r="H34" s="230">
        <v>1</v>
      </c>
      <c r="I34" s="230">
        <v>0.04</v>
      </c>
      <c r="J34" s="230">
        <v>0</v>
      </c>
      <c r="K34" s="230">
        <v>0</v>
      </c>
    </row>
    <row r="35" spans="1:11" s="28" customFormat="1" ht="38.25">
      <c r="A35" s="231" t="s">
        <v>300</v>
      </c>
      <c r="B35" s="252">
        <v>27</v>
      </c>
      <c r="C35" s="253" t="s">
        <v>254</v>
      </c>
      <c r="D35" s="230">
        <v>0</v>
      </c>
      <c r="E35" s="230">
        <v>0</v>
      </c>
      <c r="F35" s="230">
        <v>0</v>
      </c>
      <c r="G35" s="230">
        <v>0</v>
      </c>
      <c r="H35" s="230">
        <v>1</v>
      </c>
      <c r="I35" s="230">
        <v>0.006</v>
      </c>
      <c r="J35" s="230">
        <v>0</v>
      </c>
      <c r="K35" s="230">
        <v>0</v>
      </c>
    </row>
    <row r="36" spans="1:11" s="28" customFormat="1" ht="38.25">
      <c r="A36" s="231" t="s">
        <v>300</v>
      </c>
      <c r="B36" s="252">
        <v>28</v>
      </c>
      <c r="C36" s="253" t="s">
        <v>255</v>
      </c>
      <c r="D36" s="230">
        <v>0</v>
      </c>
      <c r="E36" s="230">
        <v>0</v>
      </c>
      <c r="F36" s="230">
        <v>0</v>
      </c>
      <c r="G36" s="230">
        <v>0</v>
      </c>
      <c r="H36" s="230">
        <v>2</v>
      </c>
      <c r="I36" s="230">
        <v>0.018</v>
      </c>
      <c r="J36" s="230">
        <v>0</v>
      </c>
      <c r="K36" s="230">
        <v>0</v>
      </c>
    </row>
    <row r="37" spans="1:11" s="28" customFormat="1" ht="38.25">
      <c r="A37" s="231" t="s">
        <v>300</v>
      </c>
      <c r="B37" s="252">
        <v>29</v>
      </c>
      <c r="C37" s="253" t="s">
        <v>256</v>
      </c>
      <c r="D37" s="230">
        <v>0</v>
      </c>
      <c r="E37" s="230">
        <v>0</v>
      </c>
      <c r="F37" s="230">
        <v>1</v>
      </c>
      <c r="G37" s="230">
        <v>0.012</v>
      </c>
      <c r="H37" s="230">
        <v>0</v>
      </c>
      <c r="I37" s="230">
        <v>0</v>
      </c>
      <c r="J37" s="230">
        <v>0</v>
      </c>
      <c r="K37" s="230">
        <v>0</v>
      </c>
    </row>
    <row r="38" spans="1:11" s="28" customFormat="1" ht="38.25">
      <c r="A38" s="231" t="s">
        <v>300</v>
      </c>
      <c r="B38" s="252">
        <v>30</v>
      </c>
      <c r="C38" s="253" t="s">
        <v>257</v>
      </c>
      <c r="D38" s="230">
        <v>0</v>
      </c>
      <c r="E38" s="230">
        <v>0</v>
      </c>
      <c r="F38" s="230">
        <v>1</v>
      </c>
      <c r="G38" s="230">
        <v>0.012</v>
      </c>
      <c r="H38" s="230">
        <v>0</v>
      </c>
      <c r="I38" s="230">
        <v>0</v>
      </c>
      <c r="J38" s="230">
        <v>0</v>
      </c>
      <c r="K38" s="230">
        <v>0</v>
      </c>
    </row>
    <row r="39" spans="1:11" s="28" customFormat="1" ht="38.25">
      <c r="A39" s="231" t="s">
        <v>300</v>
      </c>
      <c r="B39" s="252">
        <v>31</v>
      </c>
      <c r="C39" s="253" t="s">
        <v>258</v>
      </c>
      <c r="D39" s="230">
        <v>0</v>
      </c>
      <c r="E39" s="230">
        <v>0</v>
      </c>
      <c r="F39" s="230">
        <v>1</v>
      </c>
      <c r="G39" s="230">
        <v>0.01</v>
      </c>
      <c r="H39" s="230">
        <v>0</v>
      </c>
      <c r="I39" s="230">
        <v>0</v>
      </c>
      <c r="J39" s="230">
        <v>0</v>
      </c>
      <c r="K39" s="230">
        <v>0</v>
      </c>
    </row>
    <row r="40" spans="1:11" s="28" customFormat="1" ht="38.25">
      <c r="A40" s="231" t="s">
        <v>300</v>
      </c>
      <c r="B40" s="252">
        <v>32</v>
      </c>
      <c r="C40" s="253" t="s">
        <v>259</v>
      </c>
      <c r="D40" s="230">
        <v>0</v>
      </c>
      <c r="E40" s="230">
        <v>0</v>
      </c>
      <c r="F40" s="230">
        <v>2</v>
      </c>
      <c r="G40" s="230">
        <v>0.021</v>
      </c>
      <c r="H40" s="230">
        <v>0</v>
      </c>
      <c r="I40" s="230">
        <v>0</v>
      </c>
      <c r="J40" s="230">
        <v>0</v>
      </c>
      <c r="K40" s="230">
        <v>0</v>
      </c>
    </row>
    <row r="41" spans="1:11" s="28" customFormat="1" ht="38.25">
      <c r="A41" s="231" t="s">
        <v>300</v>
      </c>
      <c r="B41" s="252">
        <v>33</v>
      </c>
      <c r="C41" s="253" t="s">
        <v>260</v>
      </c>
      <c r="D41" s="230">
        <v>0</v>
      </c>
      <c r="E41" s="230">
        <v>0</v>
      </c>
      <c r="F41" s="230">
        <v>1</v>
      </c>
      <c r="G41" s="230">
        <v>0.006</v>
      </c>
      <c r="H41" s="230">
        <v>0</v>
      </c>
      <c r="I41" s="230">
        <v>0</v>
      </c>
      <c r="J41" s="230">
        <v>0</v>
      </c>
      <c r="K41" s="230">
        <v>0</v>
      </c>
    </row>
    <row r="42" spans="1:11" s="28" customFormat="1" ht="38.25">
      <c r="A42" s="231" t="s">
        <v>300</v>
      </c>
      <c r="B42" s="252">
        <v>34</v>
      </c>
      <c r="C42" s="253" t="s">
        <v>261</v>
      </c>
      <c r="D42" s="230">
        <v>0</v>
      </c>
      <c r="E42" s="230">
        <v>0</v>
      </c>
      <c r="F42" s="230">
        <v>1</v>
      </c>
      <c r="G42" s="230">
        <v>0.006</v>
      </c>
      <c r="H42" s="230">
        <v>0</v>
      </c>
      <c r="I42" s="230">
        <v>0</v>
      </c>
      <c r="J42" s="230">
        <v>9</v>
      </c>
      <c r="K42" s="230">
        <v>6.579999999999999</v>
      </c>
    </row>
    <row r="43" spans="1:11" s="28" customFormat="1" ht="38.25">
      <c r="A43" s="231" t="s">
        <v>300</v>
      </c>
      <c r="B43" s="252">
        <v>35</v>
      </c>
      <c r="C43" s="253" t="s">
        <v>262</v>
      </c>
      <c r="D43" s="230">
        <v>0</v>
      </c>
      <c r="E43" s="230">
        <v>0</v>
      </c>
      <c r="F43" s="230">
        <v>2</v>
      </c>
      <c r="G43" s="230">
        <v>0.173</v>
      </c>
      <c r="H43" s="230">
        <v>0</v>
      </c>
      <c r="I43" s="230">
        <v>0</v>
      </c>
      <c r="J43" s="230">
        <v>0</v>
      </c>
      <c r="K43" s="230">
        <v>0</v>
      </c>
    </row>
    <row r="44" spans="1:11" s="13" customFormat="1" ht="38.25">
      <c r="A44" s="231" t="s">
        <v>300</v>
      </c>
      <c r="B44" s="252">
        <v>36</v>
      </c>
      <c r="C44" s="231" t="s">
        <v>301</v>
      </c>
      <c r="D44" s="232">
        <v>1</v>
      </c>
      <c r="E44" s="232">
        <v>0.01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</row>
    <row r="45" spans="1:11" s="13" customFormat="1" ht="38.25">
      <c r="A45" s="231" t="s">
        <v>300</v>
      </c>
      <c r="B45" s="252">
        <v>37</v>
      </c>
      <c r="C45" s="233" t="s">
        <v>302</v>
      </c>
      <c r="D45" s="232">
        <v>0</v>
      </c>
      <c r="E45" s="232">
        <v>0</v>
      </c>
      <c r="F45" s="232">
        <v>1</v>
      </c>
      <c r="G45" s="232">
        <v>0.005</v>
      </c>
      <c r="H45" s="232">
        <v>0</v>
      </c>
      <c r="I45" s="232">
        <v>0</v>
      </c>
      <c r="J45" s="232">
        <v>0</v>
      </c>
      <c r="K45" s="232">
        <v>0</v>
      </c>
    </row>
    <row r="46" spans="1:11" s="13" customFormat="1" ht="38.25">
      <c r="A46" s="231" t="s">
        <v>300</v>
      </c>
      <c r="B46" s="252">
        <v>38</v>
      </c>
      <c r="C46" s="233" t="s">
        <v>303</v>
      </c>
      <c r="D46" s="232">
        <v>0</v>
      </c>
      <c r="E46" s="232">
        <v>0</v>
      </c>
      <c r="F46" s="232">
        <v>0</v>
      </c>
      <c r="G46" s="232">
        <v>0</v>
      </c>
      <c r="H46" s="232">
        <v>1</v>
      </c>
      <c r="I46" s="232">
        <v>0.015</v>
      </c>
      <c r="J46" s="232">
        <v>0</v>
      </c>
      <c r="K46" s="232">
        <v>0</v>
      </c>
    </row>
    <row r="47" spans="1:11" s="13" customFormat="1" ht="38.25">
      <c r="A47" s="231" t="s">
        <v>300</v>
      </c>
      <c r="B47" s="252">
        <v>39</v>
      </c>
      <c r="C47" s="233" t="s">
        <v>304</v>
      </c>
      <c r="D47" s="232">
        <v>0</v>
      </c>
      <c r="E47" s="232">
        <v>0</v>
      </c>
      <c r="F47" s="232">
        <v>0</v>
      </c>
      <c r="G47" s="232">
        <v>0</v>
      </c>
      <c r="H47" s="232">
        <v>1</v>
      </c>
      <c r="I47" s="232">
        <v>0.015</v>
      </c>
      <c r="J47" s="232">
        <v>0</v>
      </c>
      <c r="K47" s="232">
        <v>0</v>
      </c>
    </row>
    <row r="48" spans="1:11" s="13" customFormat="1" ht="38.25">
      <c r="A48" s="231" t="s">
        <v>300</v>
      </c>
      <c r="B48" s="252">
        <v>40</v>
      </c>
      <c r="C48" s="235" t="s">
        <v>326</v>
      </c>
      <c r="D48" s="236">
        <v>4</v>
      </c>
      <c r="E48" s="232">
        <v>0.04</v>
      </c>
      <c r="F48" s="234">
        <v>5</v>
      </c>
      <c r="G48" s="232">
        <v>0.065</v>
      </c>
      <c r="H48" s="234">
        <v>3</v>
      </c>
      <c r="I48" s="232">
        <v>0.025</v>
      </c>
      <c r="J48" s="234">
        <v>2</v>
      </c>
      <c r="K48" s="234">
        <v>0.03</v>
      </c>
    </row>
    <row r="49" spans="1:11" s="13" customFormat="1" ht="38.25">
      <c r="A49" s="231" t="s">
        <v>300</v>
      </c>
      <c r="B49" s="252">
        <v>41</v>
      </c>
      <c r="C49" s="231" t="s">
        <v>327</v>
      </c>
      <c r="D49" s="234">
        <v>0</v>
      </c>
      <c r="E49" s="234">
        <v>0</v>
      </c>
      <c r="F49" s="234">
        <v>0</v>
      </c>
      <c r="G49" s="234">
        <v>0</v>
      </c>
      <c r="H49" s="234">
        <v>1</v>
      </c>
      <c r="I49" s="232">
        <v>0.005</v>
      </c>
      <c r="J49" s="234">
        <v>0</v>
      </c>
      <c r="K49" s="234">
        <v>0</v>
      </c>
    </row>
    <row r="50" spans="1:11" s="13" customFormat="1" ht="38.25">
      <c r="A50" s="231" t="s">
        <v>300</v>
      </c>
      <c r="B50" s="252">
        <v>42</v>
      </c>
      <c r="C50" s="237" t="s">
        <v>328</v>
      </c>
      <c r="D50" s="234">
        <v>3</v>
      </c>
      <c r="E50" s="232">
        <v>0.018</v>
      </c>
      <c r="F50" s="234">
        <v>0</v>
      </c>
      <c r="G50" s="234">
        <v>0</v>
      </c>
      <c r="H50" s="234">
        <v>1</v>
      </c>
      <c r="I50" s="232">
        <v>0.015</v>
      </c>
      <c r="J50" s="234">
        <v>0</v>
      </c>
      <c r="K50" s="234">
        <v>0</v>
      </c>
    </row>
    <row r="51" spans="1:11" s="13" customFormat="1" ht="38.25">
      <c r="A51" s="231" t="s">
        <v>300</v>
      </c>
      <c r="B51" s="252">
        <v>43</v>
      </c>
      <c r="C51" s="238" t="s">
        <v>329</v>
      </c>
      <c r="D51" s="236">
        <v>4</v>
      </c>
      <c r="E51" s="236">
        <v>0.048</v>
      </c>
      <c r="F51" s="239">
        <v>4</v>
      </c>
      <c r="G51" s="239">
        <v>0.043</v>
      </c>
      <c r="H51" s="234">
        <v>4</v>
      </c>
      <c r="I51" s="232">
        <v>0.037</v>
      </c>
      <c r="J51" s="234">
        <v>0</v>
      </c>
      <c r="K51" s="234">
        <v>0</v>
      </c>
    </row>
    <row r="52" spans="1:11" s="13" customFormat="1" ht="38.25">
      <c r="A52" s="231" t="s">
        <v>300</v>
      </c>
      <c r="B52" s="252">
        <v>44</v>
      </c>
      <c r="C52" s="240" t="s">
        <v>330</v>
      </c>
      <c r="D52" s="234">
        <v>0</v>
      </c>
      <c r="E52" s="234">
        <v>0</v>
      </c>
      <c r="F52" s="234">
        <v>2</v>
      </c>
      <c r="G52" s="232">
        <v>0.015</v>
      </c>
      <c r="H52" s="234">
        <v>1</v>
      </c>
      <c r="I52" s="232">
        <v>0.005</v>
      </c>
      <c r="J52" s="234">
        <v>0</v>
      </c>
      <c r="K52" s="234">
        <v>0</v>
      </c>
    </row>
    <row r="53" spans="1:12" s="28" customFormat="1" ht="38.25">
      <c r="A53" s="231" t="s">
        <v>300</v>
      </c>
      <c r="B53" s="252">
        <v>45</v>
      </c>
      <c r="C53" s="241" t="s">
        <v>331</v>
      </c>
      <c r="D53" s="234">
        <v>0</v>
      </c>
      <c r="E53" s="234">
        <v>0</v>
      </c>
      <c r="F53" s="234">
        <v>1</v>
      </c>
      <c r="G53" s="232">
        <v>0.005</v>
      </c>
      <c r="H53" s="234">
        <v>1</v>
      </c>
      <c r="I53" s="232">
        <v>0.01</v>
      </c>
      <c r="J53" s="234">
        <v>0</v>
      </c>
      <c r="K53" s="234">
        <v>0</v>
      </c>
      <c r="L53" s="72"/>
    </row>
    <row r="54" spans="1:12" s="158" customFormat="1" ht="38.25">
      <c r="A54" s="231" t="s">
        <v>300</v>
      </c>
      <c r="B54" s="252">
        <v>46</v>
      </c>
      <c r="C54" s="231" t="s">
        <v>332</v>
      </c>
      <c r="D54" s="234">
        <v>0</v>
      </c>
      <c r="E54" s="234">
        <v>0</v>
      </c>
      <c r="F54" s="234">
        <v>3</v>
      </c>
      <c r="G54" s="232">
        <v>0.035</v>
      </c>
      <c r="H54" s="234">
        <v>1</v>
      </c>
      <c r="I54" s="232">
        <v>0.005</v>
      </c>
      <c r="J54" s="234">
        <v>0</v>
      </c>
      <c r="K54" s="234">
        <v>0</v>
      </c>
      <c r="L54" s="157"/>
    </row>
    <row r="55" spans="1:12" s="158" customFormat="1" ht="38.25">
      <c r="A55" s="231" t="s">
        <v>300</v>
      </c>
      <c r="B55" s="252">
        <v>47</v>
      </c>
      <c r="C55" s="237" t="s">
        <v>333</v>
      </c>
      <c r="D55" s="234">
        <v>0</v>
      </c>
      <c r="E55" s="234">
        <v>0</v>
      </c>
      <c r="F55" s="234">
        <v>0</v>
      </c>
      <c r="G55" s="234">
        <v>0</v>
      </c>
      <c r="H55" s="234">
        <v>1</v>
      </c>
      <c r="I55" s="232">
        <v>0.005</v>
      </c>
      <c r="J55" s="234">
        <v>0</v>
      </c>
      <c r="K55" s="234">
        <v>0</v>
      </c>
      <c r="L55" s="157"/>
    </row>
    <row r="56" spans="1:12" s="158" customFormat="1" ht="38.25">
      <c r="A56" s="231" t="s">
        <v>300</v>
      </c>
      <c r="B56" s="252">
        <v>48</v>
      </c>
      <c r="C56" s="242" t="s">
        <v>334</v>
      </c>
      <c r="D56" s="234">
        <v>1</v>
      </c>
      <c r="E56" s="232">
        <v>0.006</v>
      </c>
      <c r="F56" s="234">
        <v>0</v>
      </c>
      <c r="G56" s="234">
        <v>0</v>
      </c>
      <c r="H56" s="234">
        <v>0</v>
      </c>
      <c r="I56" s="234">
        <v>0</v>
      </c>
      <c r="J56" s="234">
        <v>0</v>
      </c>
      <c r="K56" s="234">
        <v>0</v>
      </c>
      <c r="L56" s="157"/>
    </row>
    <row r="57" spans="1:12" s="158" customFormat="1" ht="38.25">
      <c r="A57" s="231" t="s">
        <v>300</v>
      </c>
      <c r="B57" s="252">
        <v>49</v>
      </c>
      <c r="C57" s="243" t="s">
        <v>335</v>
      </c>
      <c r="D57" s="234">
        <v>1</v>
      </c>
      <c r="E57" s="232">
        <v>0.006</v>
      </c>
      <c r="F57" s="234">
        <v>0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  <c r="L57" s="157"/>
    </row>
    <row r="58" spans="1:12" s="158" customFormat="1" ht="38.25">
      <c r="A58" s="231" t="s">
        <v>300</v>
      </c>
      <c r="B58" s="252">
        <v>50</v>
      </c>
      <c r="C58" s="235" t="s">
        <v>336</v>
      </c>
      <c r="D58" s="234">
        <v>0</v>
      </c>
      <c r="E58" s="234">
        <v>0</v>
      </c>
      <c r="F58" s="234">
        <v>1</v>
      </c>
      <c r="G58" s="234">
        <v>0.015</v>
      </c>
      <c r="H58" s="234">
        <v>0</v>
      </c>
      <c r="I58" s="234">
        <v>0</v>
      </c>
      <c r="J58" s="234">
        <v>0</v>
      </c>
      <c r="K58" s="234">
        <v>0</v>
      </c>
      <c r="L58" s="157"/>
    </row>
    <row r="59" spans="1:12" s="158" customFormat="1" ht="38.25">
      <c r="A59" s="231" t="s">
        <v>300</v>
      </c>
      <c r="B59" s="252">
        <v>51</v>
      </c>
      <c r="C59" s="235" t="s">
        <v>337</v>
      </c>
      <c r="D59" s="234">
        <v>0</v>
      </c>
      <c r="E59" s="234">
        <v>0</v>
      </c>
      <c r="F59" s="234">
        <v>2</v>
      </c>
      <c r="G59" s="234">
        <v>0.769</v>
      </c>
      <c r="H59" s="234">
        <v>0</v>
      </c>
      <c r="I59" s="234">
        <v>0</v>
      </c>
      <c r="J59" s="234">
        <v>0</v>
      </c>
      <c r="K59" s="234">
        <v>0</v>
      </c>
      <c r="L59" s="157"/>
    </row>
    <row r="60" spans="1:12" s="158" customFormat="1" ht="38.25">
      <c r="A60" s="231" t="s">
        <v>300</v>
      </c>
      <c r="B60" s="252">
        <v>52</v>
      </c>
      <c r="C60" s="235" t="s">
        <v>338</v>
      </c>
      <c r="D60" s="234">
        <v>2</v>
      </c>
      <c r="E60" s="244">
        <v>0.01</v>
      </c>
      <c r="F60" s="234">
        <v>1</v>
      </c>
      <c r="G60" s="234">
        <v>0.005</v>
      </c>
      <c r="H60" s="234">
        <v>0</v>
      </c>
      <c r="I60" s="234">
        <v>0</v>
      </c>
      <c r="J60" s="234">
        <v>1</v>
      </c>
      <c r="K60" s="234">
        <v>0.01</v>
      </c>
      <c r="L60" s="157"/>
    </row>
    <row r="61" spans="1:12" s="158" customFormat="1" ht="38.25">
      <c r="A61" s="231" t="s">
        <v>300</v>
      </c>
      <c r="B61" s="252">
        <v>53</v>
      </c>
      <c r="C61" s="241" t="s">
        <v>339</v>
      </c>
      <c r="D61" s="234">
        <v>0</v>
      </c>
      <c r="E61" s="244">
        <v>0</v>
      </c>
      <c r="F61" s="234">
        <v>0</v>
      </c>
      <c r="G61" s="234">
        <v>0</v>
      </c>
      <c r="H61" s="234">
        <v>1</v>
      </c>
      <c r="I61" s="234">
        <v>0.005</v>
      </c>
      <c r="J61" s="234">
        <v>1</v>
      </c>
      <c r="K61" s="234">
        <v>0.03</v>
      </c>
      <c r="L61" s="157"/>
    </row>
    <row r="62" spans="1:12" s="158" customFormat="1" ht="38.25">
      <c r="A62" s="231" t="s">
        <v>300</v>
      </c>
      <c r="B62" s="252">
        <v>54</v>
      </c>
      <c r="C62" s="235" t="s">
        <v>340</v>
      </c>
      <c r="D62" s="234">
        <v>0</v>
      </c>
      <c r="E62" s="244">
        <v>0</v>
      </c>
      <c r="F62" s="234">
        <v>0</v>
      </c>
      <c r="G62" s="234">
        <v>0</v>
      </c>
      <c r="H62" s="234">
        <v>1</v>
      </c>
      <c r="I62" s="234">
        <v>0.005</v>
      </c>
      <c r="J62" s="234">
        <v>0</v>
      </c>
      <c r="K62" s="234">
        <v>0</v>
      </c>
      <c r="L62" s="157"/>
    </row>
    <row r="63" spans="1:11" s="28" customFormat="1" ht="38.25">
      <c r="A63" s="231" t="s">
        <v>300</v>
      </c>
      <c r="B63" s="252">
        <v>55</v>
      </c>
      <c r="C63" s="231" t="s">
        <v>341</v>
      </c>
      <c r="D63" s="234">
        <v>0</v>
      </c>
      <c r="E63" s="244">
        <v>0</v>
      </c>
      <c r="F63" s="234">
        <v>0</v>
      </c>
      <c r="G63" s="234">
        <v>0</v>
      </c>
      <c r="H63" s="234">
        <v>2</v>
      </c>
      <c r="I63" s="234">
        <v>0.01</v>
      </c>
      <c r="J63" s="234">
        <v>0</v>
      </c>
      <c r="K63" s="234">
        <v>0</v>
      </c>
    </row>
    <row r="64" spans="1:11" s="28" customFormat="1" ht="38.25">
      <c r="A64" s="231" t="s">
        <v>300</v>
      </c>
      <c r="B64" s="252">
        <v>56</v>
      </c>
      <c r="C64" s="235" t="s">
        <v>342</v>
      </c>
      <c r="D64" s="234">
        <v>0</v>
      </c>
      <c r="E64" s="244">
        <v>0</v>
      </c>
      <c r="F64" s="234">
        <v>0</v>
      </c>
      <c r="G64" s="234">
        <v>0</v>
      </c>
      <c r="H64" s="234">
        <v>0</v>
      </c>
      <c r="I64" s="234">
        <v>0</v>
      </c>
      <c r="J64" s="234">
        <v>0</v>
      </c>
      <c r="K64" s="234">
        <v>0</v>
      </c>
    </row>
    <row r="65" spans="1:12" s="158" customFormat="1" ht="38.25">
      <c r="A65" s="231" t="s">
        <v>300</v>
      </c>
      <c r="B65" s="252">
        <v>57</v>
      </c>
      <c r="C65" s="258" t="s">
        <v>433</v>
      </c>
      <c r="D65" s="238">
        <v>1</v>
      </c>
      <c r="E65" s="238">
        <v>0.015</v>
      </c>
      <c r="F65" s="238">
        <v>1</v>
      </c>
      <c r="G65" s="238">
        <v>0.015</v>
      </c>
      <c r="H65" s="238">
        <v>0</v>
      </c>
      <c r="I65" s="238">
        <v>0</v>
      </c>
      <c r="J65" s="238">
        <v>0</v>
      </c>
      <c r="K65" s="238">
        <v>0</v>
      </c>
      <c r="L65" s="157"/>
    </row>
    <row r="66" spans="1:12" s="158" customFormat="1" ht="38.25">
      <c r="A66" s="231" t="s">
        <v>300</v>
      </c>
      <c r="B66" s="252">
        <v>58</v>
      </c>
      <c r="C66" s="258" t="s">
        <v>434</v>
      </c>
      <c r="D66" s="238">
        <v>1</v>
      </c>
      <c r="E66" s="238">
        <v>0.009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157"/>
    </row>
    <row r="67" spans="1:12" s="158" customFormat="1" ht="38.25">
      <c r="A67" s="231" t="s">
        <v>300</v>
      </c>
      <c r="B67" s="252">
        <v>59</v>
      </c>
      <c r="C67" s="258" t="s">
        <v>435</v>
      </c>
      <c r="D67" s="238">
        <v>1</v>
      </c>
      <c r="E67" s="238">
        <v>0.03</v>
      </c>
      <c r="F67" s="238">
        <v>0</v>
      </c>
      <c r="G67" s="238">
        <v>0</v>
      </c>
      <c r="H67" s="238">
        <v>0</v>
      </c>
      <c r="I67" s="238">
        <v>0</v>
      </c>
      <c r="J67" s="238">
        <v>0</v>
      </c>
      <c r="K67" s="238">
        <v>0</v>
      </c>
      <c r="L67" s="157"/>
    </row>
    <row r="68" spans="1:12" s="158" customFormat="1" ht="38.25">
      <c r="A68" s="231" t="s">
        <v>300</v>
      </c>
      <c r="B68" s="252">
        <v>60</v>
      </c>
      <c r="C68" s="258" t="s">
        <v>436</v>
      </c>
      <c r="D68" s="238">
        <v>1</v>
      </c>
      <c r="E68" s="238">
        <v>0.1</v>
      </c>
      <c r="F68" s="238">
        <v>0</v>
      </c>
      <c r="G68" s="238">
        <v>0</v>
      </c>
      <c r="H68" s="238">
        <v>2</v>
      </c>
      <c r="I68" s="238">
        <v>0.014</v>
      </c>
      <c r="J68" s="238">
        <v>0</v>
      </c>
      <c r="K68" s="238">
        <v>0</v>
      </c>
      <c r="L68" s="157"/>
    </row>
    <row r="69" spans="1:12" s="158" customFormat="1" ht="38.25">
      <c r="A69" s="231" t="s">
        <v>300</v>
      </c>
      <c r="B69" s="252">
        <v>61</v>
      </c>
      <c r="C69" s="259" t="s">
        <v>437</v>
      </c>
      <c r="D69" s="238">
        <v>0</v>
      </c>
      <c r="E69" s="238">
        <v>0</v>
      </c>
      <c r="F69" s="238">
        <v>2</v>
      </c>
      <c r="G69" s="238">
        <v>0.024</v>
      </c>
      <c r="H69" s="238">
        <v>0</v>
      </c>
      <c r="I69" s="238">
        <v>0</v>
      </c>
      <c r="J69" s="238">
        <v>0</v>
      </c>
      <c r="K69" s="238">
        <v>0</v>
      </c>
      <c r="L69" s="157"/>
    </row>
    <row r="70" spans="1:12" s="158" customFormat="1" ht="38.25">
      <c r="A70" s="231" t="s">
        <v>300</v>
      </c>
      <c r="B70" s="252">
        <v>62</v>
      </c>
      <c r="C70" s="259" t="s">
        <v>438</v>
      </c>
      <c r="D70" s="238">
        <v>0</v>
      </c>
      <c r="E70" s="238">
        <v>0</v>
      </c>
      <c r="F70" s="238">
        <v>3</v>
      </c>
      <c r="G70" s="238">
        <v>0.847</v>
      </c>
      <c r="H70" s="238">
        <v>0</v>
      </c>
      <c r="I70" s="238">
        <v>0</v>
      </c>
      <c r="J70" s="238">
        <v>0</v>
      </c>
      <c r="K70" s="238">
        <v>0</v>
      </c>
      <c r="L70" s="157"/>
    </row>
    <row r="71" spans="1:12" s="158" customFormat="1" ht="38.25">
      <c r="A71" s="231" t="s">
        <v>300</v>
      </c>
      <c r="B71" s="252">
        <v>63</v>
      </c>
      <c r="C71" s="259" t="s">
        <v>161</v>
      </c>
      <c r="D71" s="238">
        <v>0</v>
      </c>
      <c r="E71" s="238">
        <v>0</v>
      </c>
      <c r="F71" s="238">
        <v>0</v>
      </c>
      <c r="G71" s="238">
        <v>0</v>
      </c>
      <c r="H71" s="238">
        <v>1</v>
      </c>
      <c r="I71" s="238">
        <v>0.005</v>
      </c>
      <c r="J71" s="238">
        <v>0</v>
      </c>
      <c r="K71" s="238">
        <v>0</v>
      </c>
      <c r="L71" s="157"/>
    </row>
    <row r="72" spans="1:12" s="158" customFormat="1" ht="38.25">
      <c r="A72" s="231" t="s">
        <v>300</v>
      </c>
      <c r="B72" s="252">
        <v>64</v>
      </c>
      <c r="C72" s="259" t="s">
        <v>439</v>
      </c>
      <c r="D72" s="238">
        <v>0</v>
      </c>
      <c r="E72" s="238">
        <v>0</v>
      </c>
      <c r="F72" s="238">
        <v>0</v>
      </c>
      <c r="G72" s="238">
        <v>0</v>
      </c>
      <c r="H72" s="238">
        <v>5</v>
      </c>
      <c r="I72" s="238">
        <v>0.075</v>
      </c>
      <c r="J72" s="238">
        <v>0</v>
      </c>
      <c r="K72" s="238">
        <v>0</v>
      </c>
      <c r="L72" s="157"/>
    </row>
    <row r="73" spans="1:12" s="158" customFormat="1" ht="38.25">
      <c r="A73" s="231" t="s">
        <v>300</v>
      </c>
      <c r="B73" s="252">
        <v>65</v>
      </c>
      <c r="C73" s="259" t="s">
        <v>440</v>
      </c>
      <c r="D73" s="238">
        <v>0</v>
      </c>
      <c r="E73" s="238">
        <v>0</v>
      </c>
      <c r="F73" s="238">
        <v>0</v>
      </c>
      <c r="G73" s="238">
        <v>0</v>
      </c>
      <c r="H73" s="238">
        <v>1</v>
      </c>
      <c r="I73" s="238">
        <v>0.008</v>
      </c>
      <c r="J73" s="238">
        <v>0</v>
      </c>
      <c r="K73" s="238">
        <v>0</v>
      </c>
      <c r="L73" s="157"/>
    </row>
    <row r="74" spans="1:11" ht="15">
      <c r="A74" s="250"/>
      <c r="B74" s="256"/>
      <c r="C74" s="251" t="s">
        <v>18</v>
      </c>
      <c r="D74" s="257">
        <f>SUM(D75:D103)</f>
        <v>58</v>
      </c>
      <c r="E74" s="257">
        <f aca="true" t="shared" si="1" ref="E74:K74">SUM(E75:E103)</f>
        <v>0.90037</v>
      </c>
      <c r="F74" s="257">
        <f t="shared" si="1"/>
        <v>59</v>
      </c>
      <c r="G74" s="257">
        <f t="shared" si="1"/>
        <v>8.355059999999998</v>
      </c>
      <c r="H74" s="257">
        <f t="shared" si="1"/>
        <v>52</v>
      </c>
      <c r="I74" s="257">
        <f t="shared" si="1"/>
        <v>0.52</v>
      </c>
      <c r="J74" s="257">
        <f t="shared" si="1"/>
        <v>7</v>
      </c>
      <c r="K74" s="257">
        <f t="shared" si="1"/>
        <v>10.538139999999999</v>
      </c>
    </row>
    <row r="75" spans="1:11" s="13" customFormat="1" ht="38.25">
      <c r="A75" s="231" t="s">
        <v>300</v>
      </c>
      <c r="B75" s="252">
        <v>1</v>
      </c>
      <c r="C75" s="234" t="s">
        <v>25</v>
      </c>
      <c r="D75" s="234">
        <v>4</v>
      </c>
      <c r="E75" s="234">
        <v>0.0423</v>
      </c>
      <c r="F75" s="234">
        <v>2</v>
      </c>
      <c r="G75" s="234">
        <v>0.0173</v>
      </c>
      <c r="H75" s="234">
        <v>4</v>
      </c>
      <c r="I75" s="234">
        <v>0.0295</v>
      </c>
      <c r="J75" s="234">
        <v>0</v>
      </c>
      <c r="K75" s="234">
        <v>0</v>
      </c>
    </row>
    <row r="76" spans="1:11" s="13" customFormat="1" ht="38.25">
      <c r="A76" s="231" t="s">
        <v>300</v>
      </c>
      <c r="B76" s="252">
        <v>2</v>
      </c>
      <c r="C76" s="234" t="s">
        <v>164</v>
      </c>
      <c r="D76" s="234">
        <v>0</v>
      </c>
      <c r="E76" s="234">
        <v>0</v>
      </c>
      <c r="F76" s="234">
        <v>0</v>
      </c>
      <c r="G76" s="234">
        <v>0</v>
      </c>
      <c r="H76" s="234">
        <v>1</v>
      </c>
      <c r="I76" s="234">
        <v>0.012</v>
      </c>
      <c r="J76" s="234">
        <v>0</v>
      </c>
      <c r="K76" s="234">
        <v>0</v>
      </c>
    </row>
    <row r="77" spans="1:11" s="13" customFormat="1" ht="38.25">
      <c r="A77" s="231" t="s">
        <v>300</v>
      </c>
      <c r="B77" s="252">
        <v>3</v>
      </c>
      <c r="C77" s="234" t="s">
        <v>47</v>
      </c>
      <c r="D77" s="234">
        <v>1</v>
      </c>
      <c r="E77" s="234">
        <v>0.015</v>
      </c>
      <c r="F77" s="234">
        <v>1</v>
      </c>
      <c r="G77" s="234">
        <v>0.015</v>
      </c>
      <c r="H77" s="234">
        <v>1</v>
      </c>
      <c r="I77" s="234">
        <v>0.012</v>
      </c>
      <c r="J77" s="234">
        <v>0</v>
      </c>
      <c r="K77" s="234">
        <v>0</v>
      </c>
    </row>
    <row r="78" spans="1:11" s="13" customFormat="1" ht="38.25">
      <c r="A78" s="231" t="s">
        <v>300</v>
      </c>
      <c r="B78" s="252">
        <v>4</v>
      </c>
      <c r="C78" s="234" t="s">
        <v>26</v>
      </c>
      <c r="D78" s="234">
        <v>4</v>
      </c>
      <c r="E78" s="234">
        <v>0.06942</v>
      </c>
      <c r="F78" s="234">
        <v>10</v>
      </c>
      <c r="G78" s="234">
        <v>0.14816</v>
      </c>
      <c r="H78" s="234">
        <v>2</v>
      </c>
      <c r="I78" s="234">
        <v>0.027</v>
      </c>
      <c r="J78" s="234">
        <v>0</v>
      </c>
      <c r="K78" s="234">
        <v>0</v>
      </c>
    </row>
    <row r="79" spans="1:11" s="13" customFormat="1" ht="38.25">
      <c r="A79" s="231" t="s">
        <v>300</v>
      </c>
      <c r="B79" s="252">
        <v>5</v>
      </c>
      <c r="C79" s="234" t="s">
        <v>32</v>
      </c>
      <c r="D79" s="234">
        <v>6</v>
      </c>
      <c r="E79" s="234">
        <v>0.3336</v>
      </c>
      <c r="F79" s="234">
        <v>5</v>
      </c>
      <c r="G79" s="234">
        <v>0.0331</v>
      </c>
      <c r="H79" s="234">
        <v>3</v>
      </c>
      <c r="I79" s="234">
        <v>0.027</v>
      </c>
      <c r="J79" s="234">
        <v>2</v>
      </c>
      <c r="K79" s="234">
        <v>0.0225</v>
      </c>
    </row>
    <row r="80" spans="1:11" s="13" customFormat="1" ht="38.25">
      <c r="A80" s="231" t="s">
        <v>300</v>
      </c>
      <c r="B80" s="252">
        <v>6</v>
      </c>
      <c r="C80" s="234" t="s">
        <v>29</v>
      </c>
      <c r="D80" s="234">
        <v>14</v>
      </c>
      <c r="E80" s="234">
        <v>0.1156</v>
      </c>
      <c r="F80" s="234">
        <v>9</v>
      </c>
      <c r="G80" s="234">
        <v>0.0759</v>
      </c>
      <c r="H80" s="234">
        <v>12</v>
      </c>
      <c r="I80" s="234">
        <v>0.1085</v>
      </c>
      <c r="J80" s="234">
        <v>0</v>
      </c>
      <c r="K80" s="234">
        <v>0</v>
      </c>
    </row>
    <row r="81" spans="1:11" s="13" customFormat="1" ht="38.25">
      <c r="A81" s="231" t="s">
        <v>300</v>
      </c>
      <c r="B81" s="252">
        <v>7</v>
      </c>
      <c r="C81" s="234" t="s">
        <v>44</v>
      </c>
      <c r="D81" s="234">
        <v>1</v>
      </c>
      <c r="E81" s="234">
        <v>0.005</v>
      </c>
      <c r="F81" s="234">
        <v>0</v>
      </c>
      <c r="G81" s="234">
        <v>0</v>
      </c>
      <c r="H81" s="234">
        <v>0</v>
      </c>
      <c r="I81" s="234">
        <v>0</v>
      </c>
      <c r="J81" s="234">
        <v>0</v>
      </c>
      <c r="K81" s="234">
        <v>0</v>
      </c>
    </row>
    <row r="82" spans="1:11" s="13" customFormat="1" ht="38.25">
      <c r="A82" s="231" t="s">
        <v>300</v>
      </c>
      <c r="B82" s="252">
        <v>8</v>
      </c>
      <c r="C82" s="231" t="s">
        <v>48</v>
      </c>
      <c r="D82" s="234">
        <v>1</v>
      </c>
      <c r="E82" s="234">
        <v>0.005</v>
      </c>
      <c r="F82" s="234">
        <v>0</v>
      </c>
      <c r="G82" s="234">
        <v>0</v>
      </c>
      <c r="H82" s="234">
        <v>1</v>
      </c>
      <c r="I82" s="234">
        <v>0.01</v>
      </c>
      <c r="J82" s="234">
        <v>0</v>
      </c>
      <c r="K82" s="234">
        <v>0</v>
      </c>
    </row>
    <row r="83" spans="1:11" s="13" customFormat="1" ht="38.25">
      <c r="A83" s="231" t="s">
        <v>300</v>
      </c>
      <c r="B83" s="252">
        <v>9</v>
      </c>
      <c r="C83" s="231" t="s">
        <v>55</v>
      </c>
      <c r="D83" s="234">
        <v>0</v>
      </c>
      <c r="E83" s="234">
        <v>0</v>
      </c>
      <c r="F83" s="234">
        <v>0</v>
      </c>
      <c r="G83" s="234">
        <v>0</v>
      </c>
      <c r="H83" s="234">
        <v>1</v>
      </c>
      <c r="I83" s="234">
        <v>0.005</v>
      </c>
      <c r="J83" s="234">
        <v>0</v>
      </c>
      <c r="K83" s="234">
        <v>0</v>
      </c>
    </row>
    <row r="84" spans="1:11" s="13" customFormat="1" ht="38.25">
      <c r="A84" s="231" t="s">
        <v>300</v>
      </c>
      <c r="B84" s="252">
        <v>10</v>
      </c>
      <c r="C84" s="231" t="s">
        <v>163</v>
      </c>
      <c r="D84" s="234">
        <v>0</v>
      </c>
      <c r="E84" s="234">
        <v>0</v>
      </c>
      <c r="F84" s="234">
        <v>0</v>
      </c>
      <c r="G84" s="234">
        <v>0</v>
      </c>
      <c r="H84" s="234">
        <v>0</v>
      </c>
      <c r="I84" s="234">
        <v>0</v>
      </c>
      <c r="J84" s="234">
        <v>1</v>
      </c>
      <c r="K84" s="234">
        <v>2</v>
      </c>
    </row>
    <row r="85" spans="1:11" s="13" customFormat="1" ht="38.25">
      <c r="A85" s="231" t="s">
        <v>300</v>
      </c>
      <c r="B85" s="252">
        <v>11</v>
      </c>
      <c r="C85" s="231" t="s">
        <v>42</v>
      </c>
      <c r="D85" s="234">
        <v>14</v>
      </c>
      <c r="E85" s="234">
        <v>0.1242</v>
      </c>
      <c r="F85" s="234">
        <v>6</v>
      </c>
      <c r="G85" s="234">
        <v>0.0506</v>
      </c>
      <c r="H85" s="234">
        <v>12</v>
      </c>
      <c r="I85" s="234">
        <v>0.126</v>
      </c>
      <c r="J85" s="234">
        <v>0</v>
      </c>
      <c r="K85" s="234">
        <v>0</v>
      </c>
    </row>
    <row r="86" spans="1:11" s="28" customFormat="1" ht="38.25">
      <c r="A86" s="231" t="s">
        <v>300</v>
      </c>
      <c r="B86" s="252">
        <v>12</v>
      </c>
      <c r="C86" s="230" t="s">
        <v>263</v>
      </c>
      <c r="D86" s="230">
        <v>1</v>
      </c>
      <c r="E86" s="230">
        <v>0.014</v>
      </c>
      <c r="F86" s="230">
        <v>1</v>
      </c>
      <c r="G86" s="230">
        <v>0.014</v>
      </c>
      <c r="H86" s="230">
        <v>0</v>
      </c>
      <c r="I86" s="230">
        <v>0</v>
      </c>
      <c r="J86" s="230">
        <v>0</v>
      </c>
      <c r="K86" s="230">
        <v>0</v>
      </c>
    </row>
    <row r="87" spans="1:11" s="28" customFormat="1" ht="38.25">
      <c r="A87" s="231" t="s">
        <v>300</v>
      </c>
      <c r="B87" s="252">
        <v>13</v>
      </c>
      <c r="C87" s="230" t="s">
        <v>264</v>
      </c>
      <c r="D87" s="230">
        <v>1</v>
      </c>
      <c r="E87" s="230">
        <v>0.01</v>
      </c>
      <c r="F87" s="230">
        <v>1</v>
      </c>
      <c r="G87" s="230">
        <v>0.015</v>
      </c>
      <c r="H87" s="230">
        <v>0</v>
      </c>
      <c r="I87" s="230">
        <v>0</v>
      </c>
      <c r="J87" s="230">
        <v>0</v>
      </c>
      <c r="K87" s="230">
        <v>0</v>
      </c>
    </row>
    <row r="88" spans="1:11" s="28" customFormat="1" ht="38.25">
      <c r="A88" s="231" t="s">
        <v>300</v>
      </c>
      <c r="B88" s="252">
        <v>14</v>
      </c>
      <c r="C88" s="230" t="s">
        <v>265</v>
      </c>
      <c r="D88" s="230">
        <v>0</v>
      </c>
      <c r="E88" s="230">
        <v>0</v>
      </c>
      <c r="F88" s="230">
        <v>0</v>
      </c>
      <c r="G88" s="230">
        <v>0</v>
      </c>
      <c r="H88" s="230">
        <v>0</v>
      </c>
      <c r="I88" s="230">
        <v>0</v>
      </c>
      <c r="J88" s="230">
        <v>1</v>
      </c>
      <c r="K88" s="230">
        <v>4</v>
      </c>
    </row>
    <row r="89" spans="1:11" s="13" customFormat="1" ht="38.25">
      <c r="A89" s="231" t="s">
        <v>300</v>
      </c>
      <c r="B89" s="252">
        <v>15</v>
      </c>
      <c r="C89" s="233" t="s">
        <v>305</v>
      </c>
      <c r="D89" s="232">
        <v>0</v>
      </c>
      <c r="E89" s="232">
        <v>0</v>
      </c>
      <c r="F89" s="232">
        <v>1</v>
      </c>
      <c r="G89" s="232">
        <v>0.015</v>
      </c>
      <c r="H89" s="232">
        <v>2</v>
      </c>
      <c r="I89" s="232">
        <v>0.063</v>
      </c>
      <c r="J89" s="232">
        <v>0</v>
      </c>
      <c r="K89" s="232">
        <v>0</v>
      </c>
    </row>
    <row r="90" spans="1:11" s="13" customFormat="1" ht="38.25">
      <c r="A90" s="231" t="s">
        <v>300</v>
      </c>
      <c r="B90" s="252">
        <v>16</v>
      </c>
      <c r="C90" s="233" t="s">
        <v>306</v>
      </c>
      <c r="D90" s="232">
        <v>0</v>
      </c>
      <c r="E90" s="232">
        <v>0</v>
      </c>
      <c r="F90" s="232">
        <v>1</v>
      </c>
      <c r="G90" s="232">
        <v>0.015</v>
      </c>
      <c r="H90" s="232">
        <v>0</v>
      </c>
      <c r="I90" s="232">
        <v>0</v>
      </c>
      <c r="J90" s="232">
        <v>0</v>
      </c>
      <c r="K90" s="232">
        <v>0</v>
      </c>
    </row>
    <row r="91" spans="1:11" s="13" customFormat="1" ht="38.25">
      <c r="A91" s="231" t="s">
        <v>300</v>
      </c>
      <c r="B91" s="252">
        <v>17</v>
      </c>
      <c r="C91" s="233" t="s">
        <v>307</v>
      </c>
      <c r="D91" s="232">
        <v>0</v>
      </c>
      <c r="E91" s="232">
        <v>0</v>
      </c>
      <c r="F91" s="232">
        <v>0</v>
      </c>
      <c r="G91" s="232">
        <v>0</v>
      </c>
      <c r="H91" s="232">
        <v>1</v>
      </c>
      <c r="I91" s="232">
        <v>0.006</v>
      </c>
      <c r="J91" s="232">
        <v>1</v>
      </c>
      <c r="K91" s="232">
        <v>4.44064</v>
      </c>
    </row>
    <row r="92" spans="1:13" s="13" customFormat="1" ht="38.25">
      <c r="A92" s="231" t="s">
        <v>300</v>
      </c>
      <c r="B92" s="252">
        <v>18</v>
      </c>
      <c r="C92" s="245" t="s">
        <v>343</v>
      </c>
      <c r="D92" s="234">
        <v>2</v>
      </c>
      <c r="E92" s="232">
        <v>0.057</v>
      </c>
      <c r="F92" s="234">
        <v>2</v>
      </c>
      <c r="G92" s="232">
        <v>0.017</v>
      </c>
      <c r="H92" s="234">
        <v>5</v>
      </c>
      <c r="I92" s="232">
        <v>0.029</v>
      </c>
      <c r="J92" s="234">
        <v>0</v>
      </c>
      <c r="K92" s="234">
        <v>0</v>
      </c>
      <c r="M92" s="153"/>
    </row>
    <row r="93" spans="1:12" s="13" customFormat="1" ht="38.25">
      <c r="A93" s="231" t="s">
        <v>300</v>
      </c>
      <c r="B93" s="252">
        <v>19</v>
      </c>
      <c r="C93" s="246" t="s">
        <v>344</v>
      </c>
      <c r="D93" s="234">
        <v>1</v>
      </c>
      <c r="E93" s="232">
        <v>0.015</v>
      </c>
      <c r="F93" s="234">
        <v>3</v>
      </c>
      <c r="G93" s="232">
        <v>0.032</v>
      </c>
      <c r="H93" s="234">
        <v>3</v>
      </c>
      <c r="I93" s="234">
        <v>0.025</v>
      </c>
      <c r="J93" s="234">
        <v>0</v>
      </c>
      <c r="K93" s="234">
        <v>0</v>
      </c>
      <c r="L93" s="228"/>
    </row>
    <row r="94" spans="1:11" s="13" customFormat="1" ht="38.25">
      <c r="A94" s="231" t="s">
        <v>300</v>
      </c>
      <c r="B94" s="252">
        <v>20</v>
      </c>
      <c r="C94" s="247" t="s">
        <v>345</v>
      </c>
      <c r="D94" s="234">
        <v>2</v>
      </c>
      <c r="E94" s="234">
        <v>0.077</v>
      </c>
      <c r="F94" s="234">
        <v>4</v>
      </c>
      <c r="G94" s="232">
        <v>0.072</v>
      </c>
      <c r="H94" s="234">
        <v>1</v>
      </c>
      <c r="I94" s="234">
        <v>0.015</v>
      </c>
      <c r="J94" s="234">
        <v>0</v>
      </c>
      <c r="K94" s="234">
        <v>0</v>
      </c>
    </row>
    <row r="95" spans="1:11" s="13" customFormat="1" ht="38.25">
      <c r="A95" s="231" t="s">
        <v>300</v>
      </c>
      <c r="B95" s="252">
        <v>21</v>
      </c>
      <c r="C95" s="248" t="s">
        <v>346</v>
      </c>
      <c r="D95" s="234">
        <v>1</v>
      </c>
      <c r="E95" s="232">
        <v>0.005</v>
      </c>
      <c r="F95" s="234">
        <v>5</v>
      </c>
      <c r="G95" s="232">
        <v>0.09</v>
      </c>
      <c r="H95" s="234">
        <v>0</v>
      </c>
      <c r="I95" s="234">
        <v>0</v>
      </c>
      <c r="J95" s="234">
        <v>0</v>
      </c>
      <c r="K95" s="234">
        <v>0</v>
      </c>
    </row>
    <row r="96" spans="1:11" s="13" customFormat="1" ht="38.25">
      <c r="A96" s="231" t="s">
        <v>300</v>
      </c>
      <c r="B96" s="252">
        <v>22</v>
      </c>
      <c r="C96" s="249" t="s">
        <v>347</v>
      </c>
      <c r="D96" s="234">
        <v>0</v>
      </c>
      <c r="E96" s="232">
        <v>0</v>
      </c>
      <c r="F96" s="234">
        <v>1</v>
      </c>
      <c r="G96" s="234">
        <v>3</v>
      </c>
      <c r="H96" s="234">
        <v>0</v>
      </c>
      <c r="I96" s="234">
        <v>0</v>
      </c>
      <c r="J96" s="234">
        <v>0</v>
      </c>
      <c r="K96" s="234">
        <v>0</v>
      </c>
    </row>
    <row r="97" spans="1:11" s="13" customFormat="1" ht="38.25">
      <c r="A97" s="231" t="s">
        <v>300</v>
      </c>
      <c r="B97" s="252">
        <v>23</v>
      </c>
      <c r="C97" s="249" t="s">
        <v>348</v>
      </c>
      <c r="D97" s="234">
        <v>0</v>
      </c>
      <c r="E97" s="234">
        <v>0</v>
      </c>
      <c r="F97" s="234">
        <v>0</v>
      </c>
      <c r="G97" s="232">
        <v>0</v>
      </c>
      <c r="H97" s="234">
        <v>1</v>
      </c>
      <c r="I97" s="234">
        <v>0.005</v>
      </c>
      <c r="J97" s="234">
        <v>0</v>
      </c>
      <c r="K97" s="234">
        <v>0</v>
      </c>
    </row>
    <row r="98" spans="1:11" ht="38.25">
      <c r="A98" s="231" t="s">
        <v>300</v>
      </c>
      <c r="B98" s="252">
        <v>24</v>
      </c>
      <c r="C98" s="230" t="s">
        <v>441</v>
      </c>
      <c r="D98" s="230">
        <v>1</v>
      </c>
      <c r="E98" s="230">
        <v>0.009</v>
      </c>
      <c r="F98" s="230">
        <v>0</v>
      </c>
      <c r="G98" s="230">
        <v>0</v>
      </c>
      <c r="H98" s="230">
        <v>0</v>
      </c>
      <c r="I98" s="230">
        <v>0</v>
      </c>
      <c r="J98" s="230">
        <v>0</v>
      </c>
      <c r="K98" s="230">
        <v>0</v>
      </c>
    </row>
    <row r="99" spans="1:11" ht="38.25">
      <c r="A99" s="231" t="s">
        <v>300</v>
      </c>
      <c r="B99" s="252">
        <v>25</v>
      </c>
      <c r="C99" s="230" t="s">
        <v>442</v>
      </c>
      <c r="D99" s="234">
        <v>4</v>
      </c>
      <c r="E99" s="234">
        <v>0.00325</v>
      </c>
      <c r="F99" s="230">
        <v>0</v>
      </c>
      <c r="G99" s="230">
        <v>0</v>
      </c>
      <c r="H99" s="230">
        <v>0</v>
      </c>
      <c r="I99" s="230">
        <v>0</v>
      </c>
      <c r="J99" s="230">
        <v>1</v>
      </c>
      <c r="K99" s="230">
        <v>0.067</v>
      </c>
    </row>
    <row r="100" spans="1:11" ht="38.25">
      <c r="A100" s="231" t="s">
        <v>300</v>
      </c>
      <c r="B100" s="252">
        <v>26</v>
      </c>
      <c r="C100" s="230" t="s">
        <v>443</v>
      </c>
      <c r="D100" s="230">
        <v>0</v>
      </c>
      <c r="E100" s="230">
        <v>0</v>
      </c>
      <c r="F100" s="230">
        <v>1</v>
      </c>
      <c r="G100" s="230">
        <v>0.026</v>
      </c>
      <c r="H100" s="230">
        <v>0</v>
      </c>
      <c r="I100" s="230">
        <v>0</v>
      </c>
      <c r="J100" s="230">
        <v>1</v>
      </c>
      <c r="K100" s="230">
        <v>0.008</v>
      </c>
    </row>
    <row r="101" spans="1:11" ht="38.25">
      <c r="A101" s="231" t="s">
        <v>300</v>
      </c>
      <c r="B101" s="252">
        <v>27</v>
      </c>
      <c r="C101" s="230" t="s">
        <v>444</v>
      </c>
      <c r="D101" s="230">
        <v>0</v>
      </c>
      <c r="E101" s="230">
        <v>0</v>
      </c>
      <c r="F101" s="230">
        <v>1</v>
      </c>
      <c r="G101" s="230">
        <v>0.01</v>
      </c>
      <c r="H101" s="230">
        <v>1</v>
      </c>
      <c r="I101" s="230">
        <v>0.005</v>
      </c>
      <c r="J101" s="230">
        <v>0</v>
      </c>
      <c r="K101" s="230">
        <v>0</v>
      </c>
    </row>
    <row r="102" spans="1:11" ht="38.25">
      <c r="A102" s="231" t="s">
        <v>300</v>
      </c>
      <c r="B102" s="252">
        <v>28</v>
      </c>
      <c r="C102" s="230" t="s">
        <v>445</v>
      </c>
      <c r="D102" s="230">
        <v>0</v>
      </c>
      <c r="E102" s="230">
        <v>0</v>
      </c>
      <c r="F102" s="230">
        <v>0</v>
      </c>
      <c r="G102" s="230">
        <v>0</v>
      </c>
      <c r="H102" s="230">
        <v>1</v>
      </c>
      <c r="I102" s="230">
        <v>0.015</v>
      </c>
      <c r="J102" s="230">
        <v>0</v>
      </c>
      <c r="K102" s="230">
        <v>0</v>
      </c>
    </row>
    <row r="103" spans="1:11" ht="38.25">
      <c r="A103" s="231" t="s">
        <v>300</v>
      </c>
      <c r="B103" s="252">
        <v>29</v>
      </c>
      <c r="C103" s="230" t="s">
        <v>446</v>
      </c>
      <c r="D103" s="230">
        <v>0</v>
      </c>
      <c r="E103" s="230">
        <v>0</v>
      </c>
      <c r="F103" s="230">
        <v>5</v>
      </c>
      <c r="G103" s="230">
        <v>4.709</v>
      </c>
      <c r="H103" s="230">
        <v>0</v>
      </c>
      <c r="I103" s="230">
        <v>0</v>
      </c>
      <c r="J103" s="230">
        <v>0</v>
      </c>
      <c r="K103" s="230">
        <v>0</v>
      </c>
    </row>
  </sheetData>
  <sheetProtection/>
  <autoFilter ref="A8:M8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18"/>
  <sheetViews>
    <sheetView zoomScale="90" zoomScaleNormal="90" zoomScalePageLayoutView="0" workbookViewId="0" topLeftCell="A1">
      <pane ySplit="4" topLeftCell="A101" activePane="bottomLeft" state="frozen"/>
      <selection pane="topLeft" activeCell="A1" sqref="A1"/>
      <selection pane="bottomLeft" activeCell="A105" sqref="A105:IV113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5" customWidth="1"/>
    <col min="6" max="6" width="33.28125" style="0" customWidth="1"/>
    <col min="7" max="7" width="34.421875" style="0" customWidth="1"/>
    <col min="8" max="8" width="20.57421875" style="38" customWidth="1"/>
  </cols>
  <sheetData>
    <row r="2" spans="1:7" ht="15">
      <c r="A2" s="81"/>
      <c r="B2" s="1" t="s">
        <v>240</v>
      </c>
      <c r="C2" s="1"/>
      <c r="D2" s="2"/>
      <c r="E2" s="12"/>
      <c r="F2" s="3"/>
      <c r="G2" s="81"/>
    </row>
    <row r="3" spans="1:8" ht="23.25" customHeight="1">
      <c r="A3" s="83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60" t="s">
        <v>24</v>
      </c>
      <c r="G3" s="84" t="s">
        <v>41</v>
      </c>
      <c r="H3" s="39"/>
    </row>
    <row r="4" spans="1:8" ht="15">
      <c r="A4" s="85"/>
      <c r="B4" s="5">
        <v>1</v>
      </c>
      <c r="C4" s="5">
        <v>2</v>
      </c>
      <c r="D4" s="5">
        <v>3</v>
      </c>
      <c r="E4" s="5">
        <v>4</v>
      </c>
      <c r="F4" s="61">
        <v>5</v>
      </c>
      <c r="G4" s="86">
        <v>6</v>
      </c>
      <c r="H4" s="39"/>
    </row>
    <row r="5" spans="1:8" ht="18.75" customHeight="1">
      <c r="A5" s="17" t="s">
        <v>39</v>
      </c>
      <c r="B5" s="17">
        <v>1</v>
      </c>
      <c r="C5" s="76">
        <v>15542727</v>
      </c>
      <c r="D5" s="74">
        <v>41123</v>
      </c>
      <c r="E5" s="75">
        <v>15</v>
      </c>
      <c r="F5" s="110" t="s">
        <v>58</v>
      </c>
      <c r="G5" s="76" t="s">
        <v>76</v>
      </c>
      <c r="H5" s="39"/>
    </row>
    <row r="6" spans="1:8" ht="18" customHeight="1">
      <c r="A6" s="17" t="s">
        <v>39</v>
      </c>
      <c r="B6" s="17">
        <v>2</v>
      </c>
      <c r="C6" s="76">
        <v>15542685</v>
      </c>
      <c r="D6" s="74">
        <v>41123</v>
      </c>
      <c r="E6" s="75">
        <v>8</v>
      </c>
      <c r="F6" s="76" t="s">
        <v>81</v>
      </c>
      <c r="G6" s="76" t="s">
        <v>171</v>
      </c>
      <c r="H6" s="39"/>
    </row>
    <row r="7" spans="1:8" ht="19.5" customHeight="1">
      <c r="A7" s="17" t="s">
        <v>39</v>
      </c>
      <c r="B7" s="17">
        <v>3</v>
      </c>
      <c r="C7" s="76">
        <v>15543132</v>
      </c>
      <c r="D7" s="74">
        <v>41123</v>
      </c>
      <c r="E7" s="75">
        <v>5</v>
      </c>
      <c r="F7" s="110" t="s">
        <v>45</v>
      </c>
      <c r="G7" s="76" t="s">
        <v>172</v>
      </c>
      <c r="H7" s="39"/>
    </row>
    <row r="8" spans="1:8" ht="16.5" customHeight="1">
      <c r="A8" s="17" t="s">
        <v>39</v>
      </c>
      <c r="B8" s="17">
        <v>4</v>
      </c>
      <c r="C8" s="76">
        <v>15543302</v>
      </c>
      <c r="D8" s="74">
        <v>41123</v>
      </c>
      <c r="E8" s="75">
        <v>15</v>
      </c>
      <c r="F8" s="110" t="s">
        <v>47</v>
      </c>
      <c r="G8" s="76" t="s">
        <v>173</v>
      </c>
      <c r="H8" s="39"/>
    </row>
    <row r="9" spans="1:8" ht="15">
      <c r="A9" s="17" t="s">
        <v>39</v>
      </c>
      <c r="B9" s="17">
        <v>5</v>
      </c>
      <c r="C9" s="76">
        <v>15543654</v>
      </c>
      <c r="D9" s="74">
        <v>41124</v>
      </c>
      <c r="E9" s="75">
        <v>10</v>
      </c>
      <c r="F9" s="110" t="s">
        <v>64</v>
      </c>
      <c r="G9" s="76" t="s">
        <v>174</v>
      </c>
      <c r="H9" s="39"/>
    </row>
    <row r="10" spans="1:8" s="81" customFormat="1" ht="19.5" customHeight="1">
      <c r="A10" s="17" t="s">
        <v>39</v>
      </c>
      <c r="B10" s="17">
        <v>6</v>
      </c>
      <c r="C10" s="76">
        <v>15546882</v>
      </c>
      <c r="D10" s="74">
        <v>41129</v>
      </c>
      <c r="E10" s="75">
        <v>5</v>
      </c>
      <c r="F10" s="110" t="s">
        <v>63</v>
      </c>
      <c r="G10" s="76" t="s">
        <v>175</v>
      </c>
      <c r="H10" s="80"/>
    </row>
    <row r="11" spans="1:8" ht="16.5" customHeight="1">
      <c r="A11" s="17" t="s">
        <v>39</v>
      </c>
      <c r="B11" s="17">
        <v>7</v>
      </c>
      <c r="C11" s="76">
        <v>15546379</v>
      </c>
      <c r="D11" s="74">
        <v>41129</v>
      </c>
      <c r="E11" s="75">
        <v>20</v>
      </c>
      <c r="F11" s="110" t="s">
        <v>45</v>
      </c>
      <c r="G11" s="76" t="s">
        <v>176</v>
      </c>
      <c r="H11" s="39"/>
    </row>
    <row r="12" spans="1:8" ht="18" customHeight="1">
      <c r="A12" s="17" t="s">
        <v>39</v>
      </c>
      <c r="B12" s="17">
        <v>8</v>
      </c>
      <c r="C12" s="76">
        <v>15547262</v>
      </c>
      <c r="D12" s="74">
        <v>41130</v>
      </c>
      <c r="E12" s="75">
        <v>5</v>
      </c>
      <c r="F12" s="110" t="s">
        <v>57</v>
      </c>
      <c r="G12" s="76" t="s">
        <v>177</v>
      </c>
      <c r="H12" s="39"/>
    </row>
    <row r="13" spans="1:8" ht="21" customHeight="1">
      <c r="A13" s="17" t="s">
        <v>39</v>
      </c>
      <c r="B13" s="17">
        <v>9</v>
      </c>
      <c r="C13" s="76">
        <v>15547979</v>
      </c>
      <c r="D13" s="74">
        <v>41131</v>
      </c>
      <c r="E13" s="75">
        <v>2.8</v>
      </c>
      <c r="F13" s="110" t="s">
        <v>52</v>
      </c>
      <c r="G13" s="76" t="s">
        <v>178</v>
      </c>
      <c r="H13" s="39"/>
    </row>
    <row r="14" spans="1:8" ht="15">
      <c r="A14" s="17" t="s">
        <v>39</v>
      </c>
      <c r="B14" s="17">
        <v>10</v>
      </c>
      <c r="C14" s="76">
        <v>15548028</v>
      </c>
      <c r="D14" s="74">
        <v>41131</v>
      </c>
      <c r="E14" s="75">
        <v>15</v>
      </c>
      <c r="F14" s="110" t="s">
        <v>45</v>
      </c>
      <c r="G14" s="76" t="s">
        <v>179</v>
      </c>
      <c r="H14" s="39"/>
    </row>
    <row r="15" spans="1:8" s="70" customFormat="1" ht="15.75" customHeight="1">
      <c r="A15" s="17" t="s">
        <v>39</v>
      </c>
      <c r="B15" s="17">
        <v>11</v>
      </c>
      <c r="C15" s="76">
        <v>15548178</v>
      </c>
      <c r="D15" s="74">
        <v>41134</v>
      </c>
      <c r="E15" s="75">
        <v>85</v>
      </c>
      <c r="F15" s="110" t="s">
        <v>60</v>
      </c>
      <c r="G15" s="76" t="s">
        <v>190</v>
      </c>
      <c r="H15" s="71"/>
    </row>
    <row r="16" spans="1:8" ht="18" customHeight="1">
      <c r="A16" s="17" t="s">
        <v>39</v>
      </c>
      <c r="B16" s="17">
        <v>12</v>
      </c>
      <c r="C16" s="76">
        <v>15549018</v>
      </c>
      <c r="D16" s="74">
        <v>41134</v>
      </c>
      <c r="E16" s="75">
        <v>11</v>
      </c>
      <c r="F16" s="76" t="s">
        <v>59</v>
      </c>
      <c r="G16" s="76" t="s">
        <v>74</v>
      </c>
      <c r="H16" s="39"/>
    </row>
    <row r="17" spans="1:8" ht="16.5" customHeight="1">
      <c r="A17" s="17" t="s">
        <v>39</v>
      </c>
      <c r="B17" s="17">
        <v>13</v>
      </c>
      <c r="C17" s="76">
        <v>15549013</v>
      </c>
      <c r="D17" s="74">
        <v>41134</v>
      </c>
      <c r="E17" s="75">
        <v>11</v>
      </c>
      <c r="F17" s="110" t="s">
        <v>51</v>
      </c>
      <c r="G17" s="76" t="s">
        <v>180</v>
      </c>
      <c r="H17" s="39"/>
    </row>
    <row r="18" spans="1:8" ht="18" customHeight="1">
      <c r="A18" s="17" t="s">
        <v>39</v>
      </c>
      <c r="B18" s="17">
        <v>14</v>
      </c>
      <c r="C18" s="76">
        <v>15549019</v>
      </c>
      <c r="D18" s="74">
        <v>41134</v>
      </c>
      <c r="E18" s="75">
        <v>6.3</v>
      </c>
      <c r="F18" s="110" t="s">
        <v>59</v>
      </c>
      <c r="G18" s="76" t="s">
        <v>191</v>
      </c>
      <c r="H18" s="39"/>
    </row>
    <row r="19" spans="1:8" ht="14.25" customHeight="1">
      <c r="A19" s="17" t="s">
        <v>39</v>
      </c>
      <c r="B19" s="17">
        <v>15</v>
      </c>
      <c r="C19" s="76">
        <v>15551299</v>
      </c>
      <c r="D19" s="74">
        <v>41137</v>
      </c>
      <c r="E19" s="75">
        <v>12.5</v>
      </c>
      <c r="F19" s="110" t="s">
        <v>52</v>
      </c>
      <c r="G19" s="76" t="s">
        <v>181</v>
      </c>
      <c r="H19" s="39"/>
    </row>
    <row r="20" spans="1:8" s="70" customFormat="1" ht="15">
      <c r="A20" s="17" t="s">
        <v>39</v>
      </c>
      <c r="B20" s="17">
        <v>16</v>
      </c>
      <c r="C20" s="76">
        <v>15551311</v>
      </c>
      <c r="D20" s="74">
        <v>41137</v>
      </c>
      <c r="E20" s="75">
        <v>6.3</v>
      </c>
      <c r="F20" s="110" t="s">
        <v>45</v>
      </c>
      <c r="G20" s="76" t="s">
        <v>192</v>
      </c>
      <c r="H20" s="69"/>
    </row>
    <row r="21" spans="1:8" ht="15" customHeight="1">
      <c r="A21" s="17" t="s">
        <v>39</v>
      </c>
      <c r="B21" s="17">
        <v>17</v>
      </c>
      <c r="C21" s="76">
        <v>15551008</v>
      </c>
      <c r="D21" s="74">
        <v>41137</v>
      </c>
      <c r="E21" s="75">
        <v>15</v>
      </c>
      <c r="F21" s="110" t="s">
        <v>60</v>
      </c>
      <c r="G21" s="76" t="s">
        <v>193</v>
      </c>
      <c r="H21" s="39"/>
    </row>
    <row r="22" spans="1:8" ht="17.25" customHeight="1">
      <c r="A22" s="17" t="s">
        <v>39</v>
      </c>
      <c r="B22" s="17">
        <v>18</v>
      </c>
      <c r="C22" s="76">
        <v>15552782</v>
      </c>
      <c r="D22" s="74">
        <v>41141</v>
      </c>
      <c r="E22" s="75">
        <v>3</v>
      </c>
      <c r="F22" s="110" t="s">
        <v>45</v>
      </c>
      <c r="G22" s="76" t="s">
        <v>182</v>
      </c>
      <c r="H22" s="39"/>
    </row>
    <row r="23" spans="1:8" ht="15.75" customHeight="1">
      <c r="A23" s="17" t="s">
        <v>39</v>
      </c>
      <c r="B23" s="17">
        <v>19</v>
      </c>
      <c r="C23" s="76">
        <v>15552766</v>
      </c>
      <c r="D23" s="74">
        <v>41141</v>
      </c>
      <c r="E23" s="75">
        <v>10</v>
      </c>
      <c r="F23" s="110" t="s">
        <v>60</v>
      </c>
      <c r="G23" s="76" t="s">
        <v>194</v>
      </c>
      <c r="H23" s="39"/>
    </row>
    <row r="24" spans="1:8" s="70" customFormat="1" ht="16.5" customHeight="1">
      <c r="A24" s="17" t="s">
        <v>39</v>
      </c>
      <c r="B24" s="17">
        <v>20</v>
      </c>
      <c r="C24" s="76">
        <v>15552835</v>
      </c>
      <c r="D24" s="74">
        <v>41142</v>
      </c>
      <c r="E24" s="75">
        <v>8</v>
      </c>
      <c r="F24" s="110" t="s">
        <v>58</v>
      </c>
      <c r="G24" s="76" t="s">
        <v>183</v>
      </c>
      <c r="H24" s="71"/>
    </row>
    <row r="25" spans="1:8" ht="15">
      <c r="A25" s="17" t="s">
        <v>39</v>
      </c>
      <c r="B25" s="17">
        <v>21</v>
      </c>
      <c r="C25" s="76">
        <v>15552881</v>
      </c>
      <c r="D25" s="74">
        <v>41142</v>
      </c>
      <c r="E25" s="75">
        <v>10</v>
      </c>
      <c r="F25" s="110" t="s">
        <v>45</v>
      </c>
      <c r="G25" s="76" t="s">
        <v>195</v>
      </c>
      <c r="H25" s="39"/>
    </row>
    <row r="26" spans="1:8" ht="16.5" customHeight="1">
      <c r="A26" s="17" t="s">
        <v>39</v>
      </c>
      <c r="B26" s="17">
        <v>22</v>
      </c>
      <c r="C26" s="76">
        <v>15552910</v>
      </c>
      <c r="D26" s="74">
        <v>41142</v>
      </c>
      <c r="E26" s="75">
        <v>5</v>
      </c>
      <c r="F26" s="110" t="s">
        <v>60</v>
      </c>
      <c r="G26" s="76" t="s">
        <v>196</v>
      </c>
      <c r="H26" s="39"/>
    </row>
    <row r="27" spans="1:8" ht="16.5" customHeight="1">
      <c r="A27" s="17" t="s">
        <v>39</v>
      </c>
      <c r="B27" s="17">
        <v>23</v>
      </c>
      <c r="C27" s="76">
        <v>15553044</v>
      </c>
      <c r="D27" s="74">
        <v>41142</v>
      </c>
      <c r="E27" s="75">
        <v>10</v>
      </c>
      <c r="F27" s="110" t="s">
        <v>52</v>
      </c>
      <c r="G27" s="76" t="s">
        <v>108</v>
      </c>
      <c r="H27" s="39"/>
    </row>
    <row r="28" spans="1:8" ht="18" customHeight="1">
      <c r="A28" s="17" t="s">
        <v>39</v>
      </c>
      <c r="B28" s="17">
        <v>24</v>
      </c>
      <c r="C28" s="76">
        <v>15552834</v>
      </c>
      <c r="D28" s="74">
        <v>41142</v>
      </c>
      <c r="E28" s="75">
        <v>6.3</v>
      </c>
      <c r="F28" s="76" t="s">
        <v>81</v>
      </c>
      <c r="G28" s="76" t="s">
        <v>184</v>
      </c>
      <c r="H28" s="39"/>
    </row>
    <row r="29" spans="1:8" s="28" customFormat="1" ht="18" customHeight="1">
      <c r="A29" s="17" t="s">
        <v>39</v>
      </c>
      <c r="B29" s="17">
        <v>25</v>
      </c>
      <c r="C29" s="76">
        <v>15553015</v>
      </c>
      <c r="D29" s="74">
        <v>41142</v>
      </c>
      <c r="E29" s="75">
        <v>15</v>
      </c>
      <c r="F29" s="110" t="s">
        <v>58</v>
      </c>
      <c r="G29" s="76" t="s">
        <v>197</v>
      </c>
      <c r="H29" s="39"/>
    </row>
    <row r="30" spans="1:8" s="28" customFormat="1" ht="18" customHeight="1">
      <c r="A30" s="17" t="s">
        <v>39</v>
      </c>
      <c r="B30" s="17">
        <v>26</v>
      </c>
      <c r="C30" s="76">
        <v>15553466</v>
      </c>
      <c r="D30" s="74">
        <v>41142</v>
      </c>
      <c r="E30" s="75">
        <v>11</v>
      </c>
      <c r="F30" s="110" t="s">
        <v>58</v>
      </c>
      <c r="G30" s="76" t="s">
        <v>198</v>
      </c>
      <c r="H30" s="39"/>
    </row>
    <row r="31" spans="1:8" s="28" customFormat="1" ht="18" customHeight="1">
      <c r="A31" s="17" t="s">
        <v>39</v>
      </c>
      <c r="B31" s="17">
        <v>27</v>
      </c>
      <c r="C31" s="76">
        <v>15553491</v>
      </c>
      <c r="D31" s="74">
        <v>41142</v>
      </c>
      <c r="E31" s="75">
        <v>6.3</v>
      </c>
      <c r="F31" s="110" t="s">
        <v>51</v>
      </c>
      <c r="G31" s="76" t="s">
        <v>199</v>
      </c>
      <c r="H31" s="39"/>
    </row>
    <row r="32" spans="1:8" s="28" customFormat="1" ht="18" customHeight="1">
      <c r="A32" s="17" t="s">
        <v>39</v>
      </c>
      <c r="B32" s="17">
        <v>28</v>
      </c>
      <c r="C32" s="76">
        <v>15553500</v>
      </c>
      <c r="D32" s="74">
        <v>41142</v>
      </c>
      <c r="E32" s="75">
        <v>5</v>
      </c>
      <c r="F32" s="110" t="s">
        <v>45</v>
      </c>
      <c r="G32" s="76" t="s">
        <v>200</v>
      </c>
      <c r="H32" s="39"/>
    </row>
    <row r="33" spans="1:8" s="28" customFormat="1" ht="18" customHeight="1">
      <c r="A33" s="17" t="s">
        <v>39</v>
      </c>
      <c r="B33" s="17">
        <v>29</v>
      </c>
      <c r="C33" s="76">
        <v>15553795</v>
      </c>
      <c r="D33" s="74">
        <v>41143</v>
      </c>
      <c r="E33" s="75">
        <v>10</v>
      </c>
      <c r="F33" s="110" t="s">
        <v>51</v>
      </c>
      <c r="G33" s="76" t="s">
        <v>201</v>
      </c>
      <c r="H33" s="39"/>
    </row>
    <row r="34" spans="1:8" s="28" customFormat="1" ht="18" customHeight="1">
      <c r="A34" s="17" t="s">
        <v>39</v>
      </c>
      <c r="B34" s="17">
        <v>30</v>
      </c>
      <c r="C34" s="76">
        <v>15553691</v>
      </c>
      <c r="D34" s="74">
        <v>41143</v>
      </c>
      <c r="E34" s="75">
        <v>5</v>
      </c>
      <c r="F34" s="110" t="s">
        <v>45</v>
      </c>
      <c r="G34" s="76" t="s">
        <v>202</v>
      </c>
      <c r="H34" s="39"/>
    </row>
    <row r="35" spans="1:8" s="28" customFormat="1" ht="18" customHeight="1">
      <c r="A35" s="17" t="s">
        <v>39</v>
      </c>
      <c r="B35" s="17">
        <v>31</v>
      </c>
      <c r="C35" s="76">
        <v>15553786</v>
      </c>
      <c r="D35" s="74">
        <v>41143</v>
      </c>
      <c r="E35" s="75">
        <v>10</v>
      </c>
      <c r="F35" s="110" t="s">
        <v>45</v>
      </c>
      <c r="G35" s="76" t="s">
        <v>203</v>
      </c>
      <c r="H35" s="39"/>
    </row>
    <row r="36" spans="1:8" s="28" customFormat="1" ht="18" customHeight="1">
      <c r="A36" s="17" t="s">
        <v>39</v>
      </c>
      <c r="B36" s="17">
        <v>32</v>
      </c>
      <c r="C36" s="76">
        <v>15553967</v>
      </c>
      <c r="D36" s="74">
        <v>41143</v>
      </c>
      <c r="E36" s="75">
        <v>6.3</v>
      </c>
      <c r="F36" s="110" t="s">
        <v>58</v>
      </c>
      <c r="G36" s="76" t="s">
        <v>204</v>
      </c>
      <c r="H36" s="39"/>
    </row>
    <row r="37" spans="1:8" s="28" customFormat="1" ht="18" customHeight="1">
      <c r="A37" s="17" t="s">
        <v>39</v>
      </c>
      <c r="B37" s="17">
        <v>33</v>
      </c>
      <c r="C37" s="76">
        <v>15553944</v>
      </c>
      <c r="D37" s="74">
        <v>41143</v>
      </c>
      <c r="E37" s="75">
        <v>6.3</v>
      </c>
      <c r="F37" s="110" t="s">
        <v>58</v>
      </c>
      <c r="G37" s="76" t="s">
        <v>205</v>
      </c>
      <c r="H37" s="39"/>
    </row>
    <row r="38" spans="1:8" s="28" customFormat="1" ht="18" customHeight="1">
      <c r="A38" s="17" t="s">
        <v>39</v>
      </c>
      <c r="B38" s="17">
        <v>34</v>
      </c>
      <c r="C38" s="76">
        <v>15553738</v>
      </c>
      <c r="D38" s="74">
        <v>41143</v>
      </c>
      <c r="E38" s="75">
        <v>5</v>
      </c>
      <c r="F38" s="110" t="s">
        <v>75</v>
      </c>
      <c r="G38" s="76" t="s">
        <v>206</v>
      </c>
      <c r="H38" s="39"/>
    </row>
    <row r="39" spans="1:8" s="28" customFormat="1" ht="18" customHeight="1">
      <c r="A39" s="17" t="s">
        <v>39</v>
      </c>
      <c r="B39" s="17">
        <v>35</v>
      </c>
      <c r="C39" s="76">
        <v>15554058</v>
      </c>
      <c r="D39" s="74">
        <v>41143</v>
      </c>
      <c r="E39" s="75">
        <v>5</v>
      </c>
      <c r="F39" s="110" t="s">
        <v>58</v>
      </c>
      <c r="G39" s="76" t="s">
        <v>207</v>
      </c>
      <c r="H39" s="39"/>
    </row>
    <row r="40" spans="1:8" s="28" customFormat="1" ht="18" customHeight="1">
      <c r="A40" s="17" t="s">
        <v>39</v>
      </c>
      <c r="B40" s="17">
        <v>36</v>
      </c>
      <c r="C40" s="76">
        <v>15553989</v>
      </c>
      <c r="D40" s="74">
        <v>41143</v>
      </c>
      <c r="E40" s="75">
        <v>15</v>
      </c>
      <c r="F40" s="110" t="s">
        <v>45</v>
      </c>
      <c r="G40" s="76" t="s">
        <v>208</v>
      </c>
      <c r="H40" s="39"/>
    </row>
    <row r="41" spans="1:8" s="28" customFormat="1" ht="18" customHeight="1">
      <c r="A41" s="17" t="s">
        <v>39</v>
      </c>
      <c r="B41" s="17">
        <v>37</v>
      </c>
      <c r="C41" s="76">
        <v>15554197</v>
      </c>
      <c r="D41" s="74">
        <v>41143</v>
      </c>
      <c r="E41" s="75">
        <v>6.3</v>
      </c>
      <c r="F41" s="76" t="s">
        <v>81</v>
      </c>
      <c r="G41" s="76" t="s">
        <v>185</v>
      </c>
      <c r="H41" s="39"/>
    </row>
    <row r="42" spans="1:8" s="28" customFormat="1" ht="18" customHeight="1">
      <c r="A42" s="17" t="s">
        <v>39</v>
      </c>
      <c r="B42" s="17">
        <v>38</v>
      </c>
      <c r="C42" s="76">
        <v>15554396</v>
      </c>
      <c r="D42" s="74">
        <v>41144</v>
      </c>
      <c r="E42" s="75">
        <v>5</v>
      </c>
      <c r="F42" s="110" t="s">
        <v>58</v>
      </c>
      <c r="G42" s="76" t="s">
        <v>209</v>
      </c>
      <c r="H42" s="39"/>
    </row>
    <row r="43" spans="1:8" s="28" customFormat="1" ht="18" customHeight="1">
      <c r="A43" s="17" t="s">
        <v>39</v>
      </c>
      <c r="B43" s="17">
        <v>39</v>
      </c>
      <c r="C43" s="76">
        <v>15554401</v>
      </c>
      <c r="D43" s="74">
        <v>41144</v>
      </c>
      <c r="E43" s="75">
        <v>10</v>
      </c>
      <c r="F43" s="110" t="s">
        <v>53</v>
      </c>
      <c r="G43" s="76" t="s">
        <v>210</v>
      </c>
      <c r="H43" s="39"/>
    </row>
    <row r="44" spans="1:8" s="28" customFormat="1" ht="18" customHeight="1">
      <c r="A44" s="17" t="s">
        <v>39</v>
      </c>
      <c r="B44" s="17">
        <v>40</v>
      </c>
      <c r="C44" s="76">
        <v>15555145</v>
      </c>
      <c r="D44" s="74">
        <v>41144</v>
      </c>
      <c r="E44" s="75">
        <v>6.3</v>
      </c>
      <c r="F44" s="110" t="s">
        <v>45</v>
      </c>
      <c r="G44" s="76" t="s">
        <v>211</v>
      </c>
      <c r="H44" s="39"/>
    </row>
    <row r="45" spans="1:8" s="28" customFormat="1" ht="18" customHeight="1">
      <c r="A45" s="17" t="s">
        <v>39</v>
      </c>
      <c r="B45" s="17">
        <v>41</v>
      </c>
      <c r="C45" s="76">
        <v>15556555</v>
      </c>
      <c r="D45" s="74">
        <v>41149</v>
      </c>
      <c r="E45" s="75">
        <v>15</v>
      </c>
      <c r="F45" s="110" t="s">
        <v>58</v>
      </c>
      <c r="G45" s="76" t="s">
        <v>212</v>
      </c>
      <c r="H45" s="39"/>
    </row>
    <row r="46" spans="1:8" s="28" customFormat="1" ht="18" customHeight="1">
      <c r="A46" s="17" t="s">
        <v>39</v>
      </c>
      <c r="B46" s="17">
        <v>42</v>
      </c>
      <c r="C46" s="76">
        <v>15556628</v>
      </c>
      <c r="D46" s="74">
        <v>41149</v>
      </c>
      <c r="E46" s="75">
        <v>5</v>
      </c>
      <c r="F46" s="110" t="s">
        <v>53</v>
      </c>
      <c r="G46" s="76" t="s">
        <v>213</v>
      </c>
      <c r="H46" s="39"/>
    </row>
    <row r="47" spans="1:8" s="28" customFormat="1" ht="18" customHeight="1">
      <c r="A47" s="17" t="s">
        <v>39</v>
      </c>
      <c r="B47" s="17">
        <v>43</v>
      </c>
      <c r="C47" s="76">
        <v>15556695</v>
      </c>
      <c r="D47" s="74">
        <v>41149</v>
      </c>
      <c r="E47" s="75">
        <v>5</v>
      </c>
      <c r="F47" s="110" t="s">
        <v>58</v>
      </c>
      <c r="G47" s="76" t="s">
        <v>214</v>
      </c>
      <c r="H47" s="39"/>
    </row>
    <row r="48" spans="1:8" s="28" customFormat="1" ht="18" customHeight="1">
      <c r="A48" s="17" t="s">
        <v>39</v>
      </c>
      <c r="B48" s="17">
        <v>44</v>
      </c>
      <c r="C48" s="76">
        <v>15556594</v>
      </c>
      <c r="D48" s="74">
        <v>41149</v>
      </c>
      <c r="E48" s="75">
        <v>5</v>
      </c>
      <c r="F48" s="110" t="s">
        <v>53</v>
      </c>
      <c r="G48" s="76" t="s">
        <v>215</v>
      </c>
      <c r="H48" s="39"/>
    </row>
    <row r="49" spans="1:8" s="28" customFormat="1" ht="18" customHeight="1">
      <c r="A49" s="17" t="s">
        <v>39</v>
      </c>
      <c r="B49" s="17">
        <v>45</v>
      </c>
      <c r="C49" s="76">
        <v>15556943</v>
      </c>
      <c r="D49" s="74">
        <v>41149</v>
      </c>
      <c r="E49" s="75">
        <v>5</v>
      </c>
      <c r="F49" s="110" t="s">
        <v>243</v>
      </c>
      <c r="G49" s="76" t="s">
        <v>216</v>
      </c>
      <c r="H49" s="39"/>
    </row>
    <row r="50" spans="1:8" s="28" customFormat="1" ht="18" customHeight="1">
      <c r="A50" s="17" t="s">
        <v>39</v>
      </c>
      <c r="B50" s="17">
        <v>46</v>
      </c>
      <c r="C50" s="76">
        <v>15557213</v>
      </c>
      <c r="D50" s="74">
        <v>41149</v>
      </c>
      <c r="E50" s="75">
        <v>5</v>
      </c>
      <c r="F50" s="110" t="s">
        <v>61</v>
      </c>
      <c r="G50" s="76" t="s">
        <v>217</v>
      </c>
      <c r="H50" s="39"/>
    </row>
    <row r="51" spans="1:8" s="28" customFormat="1" ht="18" customHeight="1">
      <c r="A51" s="17" t="s">
        <v>39</v>
      </c>
      <c r="B51" s="17">
        <v>47</v>
      </c>
      <c r="C51" s="76">
        <v>15557617</v>
      </c>
      <c r="D51" s="74">
        <v>41150</v>
      </c>
      <c r="E51" s="75">
        <v>5</v>
      </c>
      <c r="F51" s="110" t="s">
        <v>58</v>
      </c>
      <c r="G51" s="76" t="s">
        <v>218</v>
      </c>
      <c r="H51" s="39"/>
    </row>
    <row r="52" spans="1:8" s="28" customFormat="1" ht="18" customHeight="1">
      <c r="A52" s="17" t="s">
        <v>39</v>
      </c>
      <c r="B52" s="17">
        <v>48</v>
      </c>
      <c r="C52" s="76">
        <v>15557850</v>
      </c>
      <c r="D52" s="74">
        <v>41150</v>
      </c>
      <c r="E52" s="75">
        <v>6.3</v>
      </c>
      <c r="F52" s="110" t="s">
        <v>58</v>
      </c>
      <c r="G52" s="76" t="s">
        <v>219</v>
      </c>
      <c r="H52" s="39"/>
    </row>
    <row r="53" spans="1:8" s="28" customFormat="1" ht="18" customHeight="1">
      <c r="A53" s="17" t="s">
        <v>39</v>
      </c>
      <c r="B53" s="17">
        <v>49</v>
      </c>
      <c r="C53" s="76">
        <v>15558206</v>
      </c>
      <c r="D53" s="74">
        <v>41151</v>
      </c>
      <c r="E53" s="75">
        <v>11</v>
      </c>
      <c r="F53" s="110" t="s">
        <v>59</v>
      </c>
      <c r="G53" s="76" t="s">
        <v>220</v>
      </c>
      <c r="H53" s="39"/>
    </row>
    <row r="54" spans="1:8" s="28" customFormat="1" ht="18" customHeight="1">
      <c r="A54" s="17" t="s">
        <v>39</v>
      </c>
      <c r="B54" s="17">
        <v>50</v>
      </c>
      <c r="C54" s="76">
        <v>15558170</v>
      </c>
      <c r="D54" s="74">
        <v>41151</v>
      </c>
      <c r="E54" s="75">
        <v>5</v>
      </c>
      <c r="F54" s="110" t="s">
        <v>45</v>
      </c>
      <c r="G54" s="76" t="s">
        <v>221</v>
      </c>
      <c r="H54" s="39"/>
    </row>
    <row r="55" spans="1:8" s="28" customFormat="1" ht="18" customHeight="1">
      <c r="A55" s="17" t="s">
        <v>39</v>
      </c>
      <c r="B55" s="17">
        <v>51</v>
      </c>
      <c r="C55" s="76">
        <v>15558192</v>
      </c>
      <c r="D55" s="74">
        <v>41151</v>
      </c>
      <c r="E55" s="75">
        <v>7</v>
      </c>
      <c r="F55" s="110" t="s">
        <v>45</v>
      </c>
      <c r="G55" s="76" t="s">
        <v>222</v>
      </c>
      <c r="H55" s="39"/>
    </row>
    <row r="56" spans="1:8" s="28" customFormat="1" ht="18" customHeight="1">
      <c r="A56" s="17" t="s">
        <v>39</v>
      </c>
      <c r="B56" s="17">
        <v>52</v>
      </c>
      <c r="C56" s="76">
        <v>15558197</v>
      </c>
      <c r="D56" s="74">
        <v>41151</v>
      </c>
      <c r="E56" s="75">
        <v>15</v>
      </c>
      <c r="F56" s="110" t="s">
        <v>60</v>
      </c>
      <c r="G56" s="76" t="s">
        <v>223</v>
      </c>
      <c r="H56" s="39"/>
    </row>
    <row r="57" spans="1:8" s="28" customFormat="1" ht="18" customHeight="1">
      <c r="A57" s="17" t="s">
        <v>39</v>
      </c>
      <c r="B57" s="17">
        <v>53</v>
      </c>
      <c r="C57" s="76">
        <v>15558106</v>
      </c>
      <c r="D57" s="74">
        <v>41151</v>
      </c>
      <c r="E57" s="75">
        <v>6.3</v>
      </c>
      <c r="F57" s="110" t="s">
        <v>58</v>
      </c>
      <c r="G57" s="76" t="s">
        <v>224</v>
      </c>
      <c r="H57" s="39"/>
    </row>
    <row r="58" spans="1:8" s="28" customFormat="1" ht="18" customHeight="1">
      <c r="A58" s="17" t="s">
        <v>39</v>
      </c>
      <c r="B58" s="17">
        <v>54</v>
      </c>
      <c r="C58" s="76">
        <v>15558202</v>
      </c>
      <c r="D58" s="74">
        <v>41151</v>
      </c>
      <c r="E58" s="75">
        <v>1.3</v>
      </c>
      <c r="F58" s="110" t="s">
        <v>56</v>
      </c>
      <c r="G58" s="76" t="s">
        <v>225</v>
      </c>
      <c r="H58" s="39"/>
    </row>
    <row r="59" spans="1:8" s="28" customFormat="1" ht="18" customHeight="1">
      <c r="A59" s="17" t="s">
        <v>39</v>
      </c>
      <c r="B59" s="17">
        <v>55</v>
      </c>
      <c r="C59" s="76">
        <v>15558236</v>
      </c>
      <c r="D59" s="74">
        <v>41151</v>
      </c>
      <c r="E59" s="75">
        <v>15</v>
      </c>
      <c r="F59" s="110" t="s">
        <v>242</v>
      </c>
      <c r="G59" s="76" t="s">
        <v>226</v>
      </c>
      <c r="H59" s="39"/>
    </row>
    <row r="60" spans="1:8" s="28" customFormat="1" ht="18" customHeight="1">
      <c r="A60" s="17" t="s">
        <v>39</v>
      </c>
      <c r="B60" s="17">
        <v>56</v>
      </c>
      <c r="C60" s="76">
        <v>15558348</v>
      </c>
      <c r="D60" s="74">
        <v>41151</v>
      </c>
      <c r="E60" s="75">
        <v>9</v>
      </c>
      <c r="F60" s="110" t="s">
        <v>60</v>
      </c>
      <c r="G60" s="76" t="s">
        <v>227</v>
      </c>
      <c r="H60" s="39"/>
    </row>
    <row r="61" spans="1:8" s="28" customFormat="1" ht="18" customHeight="1">
      <c r="A61" s="17" t="s">
        <v>39</v>
      </c>
      <c r="B61" s="17">
        <v>57</v>
      </c>
      <c r="C61" s="76">
        <v>15558535</v>
      </c>
      <c r="D61" s="74">
        <v>41152</v>
      </c>
      <c r="E61" s="75">
        <v>15</v>
      </c>
      <c r="F61" s="110" t="s">
        <v>58</v>
      </c>
      <c r="G61" s="76" t="s">
        <v>228</v>
      </c>
      <c r="H61" s="39"/>
    </row>
    <row r="62" spans="1:8" s="28" customFormat="1" ht="18" customHeight="1">
      <c r="A62" s="17" t="s">
        <v>39</v>
      </c>
      <c r="B62" s="17">
        <v>58</v>
      </c>
      <c r="C62" s="76">
        <v>15558954</v>
      </c>
      <c r="D62" s="74">
        <v>41152</v>
      </c>
      <c r="E62" s="75">
        <v>15</v>
      </c>
      <c r="F62" s="110" t="s">
        <v>51</v>
      </c>
      <c r="G62" s="76" t="s">
        <v>229</v>
      </c>
      <c r="H62" s="39"/>
    </row>
    <row r="63" spans="1:8" s="28" customFormat="1" ht="18" customHeight="1">
      <c r="A63" s="17" t="s">
        <v>39</v>
      </c>
      <c r="B63" s="17">
        <v>59</v>
      </c>
      <c r="C63" s="76">
        <v>15558896</v>
      </c>
      <c r="D63" s="74">
        <v>41152</v>
      </c>
      <c r="E63" s="75">
        <v>15</v>
      </c>
      <c r="F63" s="110" t="s">
        <v>43</v>
      </c>
      <c r="G63" s="76" t="s">
        <v>230</v>
      </c>
      <c r="H63" s="39"/>
    </row>
    <row r="64" spans="1:8" s="28" customFormat="1" ht="18" customHeight="1">
      <c r="A64" s="17" t="s">
        <v>39</v>
      </c>
      <c r="B64" s="17">
        <v>60</v>
      </c>
      <c r="C64" s="76">
        <v>15559003</v>
      </c>
      <c r="D64" s="74">
        <v>41152</v>
      </c>
      <c r="E64" s="75">
        <v>15</v>
      </c>
      <c r="F64" s="110" t="s">
        <v>75</v>
      </c>
      <c r="G64" s="76" t="s">
        <v>231</v>
      </c>
      <c r="H64" s="39"/>
    </row>
    <row r="65" spans="1:8" s="28" customFormat="1" ht="18" customHeight="1">
      <c r="A65" s="17" t="s">
        <v>39</v>
      </c>
      <c r="B65" s="17">
        <v>61</v>
      </c>
      <c r="C65" s="91">
        <v>15542309</v>
      </c>
      <c r="D65" s="16">
        <v>41122</v>
      </c>
      <c r="E65" s="91">
        <v>8</v>
      </c>
      <c r="F65" s="91" t="s">
        <v>60</v>
      </c>
      <c r="G65" s="91" t="s">
        <v>187</v>
      </c>
      <c r="H65" s="39"/>
    </row>
    <row r="66" spans="1:8" s="28" customFormat="1" ht="18" customHeight="1">
      <c r="A66" s="17" t="s">
        <v>39</v>
      </c>
      <c r="B66" s="17">
        <v>62</v>
      </c>
      <c r="C66" s="91">
        <v>15544974</v>
      </c>
      <c r="D66" s="16">
        <v>41127</v>
      </c>
      <c r="E66" s="17">
        <v>298</v>
      </c>
      <c r="F66" s="76" t="s">
        <v>81</v>
      </c>
      <c r="G66" s="91" t="s">
        <v>232</v>
      </c>
      <c r="H66" s="39"/>
    </row>
    <row r="67" spans="1:8" s="28" customFormat="1" ht="18" customHeight="1">
      <c r="A67" s="17" t="s">
        <v>39</v>
      </c>
      <c r="B67" s="17">
        <v>63</v>
      </c>
      <c r="C67" s="94">
        <v>15545341</v>
      </c>
      <c r="D67" s="93">
        <v>41128</v>
      </c>
      <c r="E67" s="94">
        <v>7.5</v>
      </c>
      <c r="F67" s="76" t="s">
        <v>81</v>
      </c>
      <c r="G67" s="94" t="s">
        <v>109</v>
      </c>
      <c r="H67" s="39"/>
    </row>
    <row r="68" spans="1:8" s="28" customFormat="1" ht="18" customHeight="1">
      <c r="A68" s="17" t="s">
        <v>39</v>
      </c>
      <c r="B68" s="17">
        <v>64</v>
      </c>
      <c r="C68" s="91">
        <v>15547562</v>
      </c>
      <c r="D68" s="16">
        <v>41131</v>
      </c>
      <c r="E68" s="91">
        <v>7.5</v>
      </c>
      <c r="F68" s="76" t="s">
        <v>81</v>
      </c>
      <c r="G68" s="91" t="s">
        <v>188</v>
      </c>
      <c r="H68" s="39"/>
    </row>
    <row r="69" spans="1:8" s="28" customFormat="1" ht="18" customHeight="1">
      <c r="A69" s="17" t="s">
        <v>39</v>
      </c>
      <c r="B69" s="17">
        <v>65</v>
      </c>
      <c r="C69" s="91">
        <v>15549017</v>
      </c>
      <c r="D69" s="16">
        <v>41134</v>
      </c>
      <c r="E69" s="91">
        <v>167</v>
      </c>
      <c r="F69" s="91" t="s">
        <v>238</v>
      </c>
      <c r="G69" s="91" t="s">
        <v>233</v>
      </c>
      <c r="H69" s="39"/>
    </row>
    <row r="70" spans="1:8" s="28" customFormat="1" ht="18" customHeight="1">
      <c r="A70" s="17" t="s">
        <v>39</v>
      </c>
      <c r="B70" s="17">
        <v>66</v>
      </c>
      <c r="C70" s="91">
        <v>15552553</v>
      </c>
      <c r="D70" s="16">
        <v>41141</v>
      </c>
      <c r="E70" s="91">
        <v>400</v>
      </c>
      <c r="F70" s="110" t="s">
        <v>52</v>
      </c>
      <c r="G70" s="91" t="s">
        <v>234</v>
      </c>
      <c r="H70" s="39"/>
    </row>
    <row r="71" spans="1:8" s="28" customFormat="1" ht="18" customHeight="1">
      <c r="A71" s="17" t="s">
        <v>39</v>
      </c>
      <c r="B71" s="17">
        <v>67</v>
      </c>
      <c r="C71" s="91">
        <v>15553090</v>
      </c>
      <c r="D71" s="16">
        <v>41142</v>
      </c>
      <c r="E71" s="91">
        <v>14</v>
      </c>
      <c r="F71" s="91" t="s">
        <v>239</v>
      </c>
      <c r="G71" s="91" t="s">
        <v>235</v>
      </c>
      <c r="H71" s="39"/>
    </row>
    <row r="72" spans="1:8" s="28" customFormat="1" ht="18" customHeight="1">
      <c r="A72" s="17" t="s">
        <v>39</v>
      </c>
      <c r="B72" s="17">
        <v>68</v>
      </c>
      <c r="C72" s="91">
        <v>15553751</v>
      </c>
      <c r="D72" s="16">
        <v>41143</v>
      </c>
      <c r="E72" s="91">
        <v>13.6</v>
      </c>
      <c r="F72" s="91" t="s">
        <v>50</v>
      </c>
      <c r="G72" s="91" t="s">
        <v>236</v>
      </c>
      <c r="H72" s="39"/>
    </row>
    <row r="73" spans="1:8" s="28" customFormat="1" ht="18" customHeight="1">
      <c r="A73" s="17" t="s">
        <v>39</v>
      </c>
      <c r="B73" s="17">
        <v>69</v>
      </c>
      <c r="C73" s="91">
        <v>15553709</v>
      </c>
      <c r="D73" s="16">
        <v>41143</v>
      </c>
      <c r="E73" s="91">
        <v>41.12</v>
      </c>
      <c r="F73" s="91" t="s">
        <v>59</v>
      </c>
      <c r="G73" s="91" t="s">
        <v>236</v>
      </c>
      <c r="H73" s="39"/>
    </row>
    <row r="74" spans="1:8" s="28" customFormat="1" ht="18" customHeight="1">
      <c r="A74" s="17" t="s">
        <v>39</v>
      </c>
      <c r="B74" s="17">
        <v>70</v>
      </c>
      <c r="C74" s="91">
        <v>15553658</v>
      </c>
      <c r="D74" s="16">
        <v>41143</v>
      </c>
      <c r="E74" s="91">
        <v>31.36</v>
      </c>
      <c r="F74" s="91" t="s">
        <v>50</v>
      </c>
      <c r="G74" s="91" t="s">
        <v>236</v>
      </c>
      <c r="H74" s="39"/>
    </row>
    <row r="75" spans="1:8" s="28" customFormat="1" ht="18" customHeight="1">
      <c r="A75" s="17" t="s">
        <v>39</v>
      </c>
      <c r="B75" s="17">
        <v>71</v>
      </c>
      <c r="C75" s="91">
        <v>15558467</v>
      </c>
      <c r="D75" s="16">
        <v>41151</v>
      </c>
      <c r="E75" s="91">
        <v>3</v>
      </c>
      <c r="F75" s="91" t="s">
        <v>45</v>
      </c>
      <c r="G75" s="91" t="s">
        <v>237</v>
      </c>
      <c r="H75" s="39"/>
    </row>
    <row r="76" spans="1:7" s="28" customFormat="1" ht="18.75">
      <c r="A76" s="115" t="s">
        <v>36</v>
      </c>
      <c r="B76" s="116">
        <v>2</v>
      </c>
      <c r="C76" s="117">
        <v>15546988</v>
      </c>
      <c r="D76" s="118">
        <v>41130</v>
      </c>
      <c r="E76" s="119">
        <v>14</v>
      </c>
      <c r="F76" s="120" t="s">
        <v>263</v>
      </c>
      <c r="G76" s="121" t="s">
        <v>266</v>
      </c>
    </row>
    <row r="77" spans="1:7" s="28" customFormat="1" ht="18.75">
      <c r="A77" s="115" t="s">
        <v>36</v>
      </c>
      <c r="B77" s="116">
        <v>3</v>
      </c>
      <c r="C77" s="117">
        <v>15550725</v>
      </c>
      <c r="D77" s="118">
        <v>41137</v>
      </c>
      <c r="E77" s="119">
        <v>3.5</v>
      </c>
      <c r="F77" s="120" t="s">
        <v>246</v>
      </c>
      <c r="G77" s="121" t="s">
        <v>267</v>
      </c>
    </row>
    <row r="78" spans="1:7" s="28" customFormat="1" ht="18.75">
      <c r="A78" s="115" t="s">
        <v>36</v>
      </c>
      <c r="B78" s="116">
        <v>4</v>
      </c>
      <c r="C78" s="117">
        <v>15553452</v>
      </c>
      <c r="D78" s="118">
        <v>41142</v>
      </c>
      <c r="E78" s="119">
        <v>7</v>
      </c>
      <c r="F78" s="120" t="s">
        <v>247</v>
      </c>
      <c r="G78" s="121" t="s">
        <v>268</v>
      </c>
    </row>
    <row r="79" spans="1:7" s="28" customFormat="1" ht="18.75">
      <c r="A79" s="115" t="s">
        <v>36</v>
      </c>
      <c r="B79" s="116">
        <v>5</v>
      </c>
      <c r="C79" s="117">
        <v>15554067</v>
      </c>
      <c r="D79" s="118">
        <v>41143</v>
      </c>
      <c r="E79" s="119">
        <v>4</v>
      </c>
      <c r="F79" s="120" t="s">
        <v>247</v>
      </c>
      <c r="G79" s="121" t="s">
        <v>269</v>
      </c>
    </row>
    <row r="80" spans="1:7" s="28" customFormat="1" ht="18.75">
      <c r="A80" s="115" t="s">
        <v>36</v>
      </c>
      <c r="B80" s="116">
        <v>6</v>
      </c>
      <c r="C80" s="117">
        <v>15554170</v>
      </c>
      <c r="D80" s="118">
        <v>41143</v>
      </c>
      <c r="E80" s="119">
        <v>10</v>
      </c>
      <c r="F80" s="120" t="s">
        <v>248</v>
      </c>
      <c r="G80" s="121" t="s">
        <v>270</v>
      </c>
    </row>
    <row r="81" spans="1:7" s="28" customFormat="1" ht="18.75">
      <c r="A81" s="115" t="s">
        <v>36</v>
      </c>
      <c r="B81" s="116">
        <v>7</v>
      </c>
      <c r="C81" s="117">
        <v>15556073</v>
      </c>
      <c r="D81" s="118">
        <v>41148</v>
      </c>
      <c r="E81" s="122">
        <v>12</v>
      </c>
      <c r="F81" s="120" t="s">
        <v>249</v>
      </c>
      <c r="G81" s="120" t="s">
        <v>271</v>
      </c>
    </row>
    <row r="82" spans="1:7" s="28" customFormat="1" ht="37.5">
      <c r="A82" s="115" t="s">
        <v>36</v>
      </c>
      <c r="B82" s="116">
        <v>8</v>
      </c>
      <c r="C82" s="117">
        <v>15558511</v>
      </c>
      <c r="D82" s="118">
        <v>41152</v>
      </c>
      <c r="E82" s="119">
        <v>10</v>
      </c>
      <c r="F82" s="120" t="s">
        <v>264</v>
      </c>
      <c r="G82" s="120" t="s">
        <v>272</v>
      </c>
    </row>
    <row r="83" spans="1:8" s="28" customFormat="1" ht="39" customHeight="1">
      <c r="A83" s="135" t="s">
        <v>300</v>
      </c>
      <c r="B83" s="139">
        <v>1</v>
      </c>
      <c r="C83" s="140">
        <v>15554303</v>
      </c>
      <c r="D83" s="141">
        <v>41143</v>
      </c>
      <c r="E83" s="142">
        <v>10</v>
      </c>
      <c r="F83" s="137" t="s">
        <v>308</v>
      </c>
      <c r="G83" s="143" t="s">
        <v>309</v>
      </c>
      <c r="H83" s="144"/>
    </row>
    <row r="84" spans="1:7" s="28" customFormat="1" ht="45" customHeight="1">
      <c r="A84" s="135" t="s">
        <v>300</v>
      </c>
      <c r="B84" s="162">
        <v>1</v>
      </c>
      <c r="C84" s="163">
        <v>41122</v>
      </c>
      <c r="D84" s="155">
        <v>15542411</v>
      </c>
      <c r="E84" s="155">
        <v>50</v>
      </c>
      <c r="F84" s="160" t="s">
        <v>343</v>
      </c>
      <c r="G84" s="155" t="s">
        <v>349</v>
      </c>
    </row>
    <row r="85" spans="1:7" s="169" customFormat="1" ht="45" customHeight="1">
      <c r="A85" s="135" t="s">
        <v>300</v>
      </c>
      <c r="B85" s="162">
        <v>19</v>
      </c>
      <c r="C85" s="164">
        <v>41148</v>
      </c>
      <c r="D85" s="165">
        <v>15555998</v>
      </c>
      <c r="E85" s="166">
        <v>7</v>
      </c>
      <c r="F85" s="167" t="s">
        <v>343</v>
      </c>
      <c r="G85" s="168" t="s">
        <v>350</v>
      </c>
    </row>
    <row r="86" spans="1:7" s="169" customFormat="1" ht="45" customHeight="1">
      <c r="A86" s="135" t="s">
        <v>300</v>
      </c>
      <c r="B86" s="162">
        <v>15</v>
      </c>
      <c r="C86" s="163">
        <v>41137</v>
      </c>
      <c r="D86" s="155">
        <v>15550975</v>
      </c>
      <c r="E86" s="155">
        <v>15</v>
      </c>
      <c r="F86" s="154" t="s">
        <v>344</v>
      </c>
      <c r="G86" s="155" t="s">
        <v>351</v>
      </c>
    </row>
    <row r="87" spans="1:7" s="28" customFormat="1" ht="45" customHeight="1">
      <c r="A87" s="170" t="s">
        <v>300</v>
      </c>
      <c r="B87" s="162">
        <v>9</v>
      </c>
      <c r="C87" s="163">
        <v>41136</v>
      </c>
      <c r="D87" s="155">
        <v>15550383</v>
      </c>
      <c r="E87" s="155">
        <v>7</v>
      </c>
      <c r="F87" s="160" t="s">
        <v>352</v>
      </c>
      <c r="G87" s="155" t="s">
        <v>353</v>
      </c>
    </row>
    <row r="88" spans="1:7" s="28" customFormat="1" ht="45" customHeight="1">
      <c r="A88" s="135" t="s">
        <v>300</v>
      </c>
      <c r="B88" s="162">
        <v>16</v>
      </c>
      <c r="C88" s="163">
        <v>41137</v>
      </c>
      <c r="D88" s="155">
        <v>15551140</v>
      </c>
      <c r="E88" s="155">
        <v>70</v>
      </c>
      <c r="F88" s="160" t="s">
        <v>352</v>
      </c>
      <c r="G88" s="155" t="s">
        <v>354</v>
      </c>
    </row>
    <row r="89" spans="1:7" s="28" customFormat="1" ht="45" customHeight="1">
      <c r="A89" s="135" t="s">
        <v>300</v>
      </c>
      <c r="B89" s="162">
        <v>21</v>
      </c>
      <c r="C89" s="164">
        <v>41148</v>
      </c>
      <c r="D89" s="165">
        <v>15556145</v>
      </c>
      <c r="E89" s="166">
        <v>5</v>
      </c>
      <c r="F89" s="171" t="s">
        <v>346</v>
      </c>
      <c r="G89" s="168" t="s">
        <v>355</v>
      </c>
    </row>
    <row r="90" spans="1:7" s="28" customFormat="1" ht="45" customHeight="1">
      <c r="A90" s="135" t="s">
        <v>300</v>
      </c>
      <c r="B90" s="162">
        <v>2</v>
      </c>
      <c r="C90" s="163">
        <v>41127</v>
      </c>
      <c r="D90" s="155">
        <v>15544181</v>
      </c>
      <c r="E90" s="155">
        <v>5</v>
      </c>
      <c r="F90" s="172" t="s">
        <v>326</v>
      </c>
      <c r="G90" s="155" t="s">
        <v>356</v>
      </c>
    </row>
    <row r="91" spans="1:7" s="28" customFormat="1" ht="45" customHeight="1">
      <c r="A91" s="135" t="s">
        <v>300</v>
      </c>
      <c r="B91" s="162">
        <v>13</v>
      </c>
      <c r="C91" s="163">
        <v>41137</v>
      </c>
      <c r="D91" s="155">
        <v>15550747</v>
      </c>
      <c r="E91" s="155">
        <v>15</v>
      </c>
      <c r="F91" s="173" t="s">
        <v>326</v>
      </c>
      <c r="G91" s="155" t="s">
        <v>357</v>
      </c>
    </row>
    <row r="92" spans="1:7" s="13" customFormat="1" ht="45" customHeight="1">
      <c r="A92" s="170" t="s">
        <v>300</v>
      </c>
      <c r="B92" s="162">
        <v>14</v>
      </c>
      <c r="C92" s="163">
        <v>41137</v>
      </c>
      <c r="D92" s="155">
        <v>15550881</v>
      </c>
      <c r="E92" s="155">
        <v>15</v>
      </c>
      <c r="F92" s="172" t="s">
        <v>326</v>
      </c>
      <c r="G92" s="155" t="s">
        <v>358</v>
      </c>
    </row>
    <row r="93" spans="1:7" s="169" customFormat="1" ht="45" customHeight="1">
      <c r="A93" s="135" t="s">
        <v>300</v>
      </c>
      <c r="B93" s="162">
        <v>18</v>
      </c>
      <c r="C93" s="163">
        <v>41143</v>
      </c>
      <c r="D93" s="155">
        <v>15554302</v>
      </c>
      <c r="E93" s="155">
        <v>5</v>
      </c>
      <c r="F93" s="172" t="s">
        <v>326</v>
      </c>
      <c r="G93" s="155" t="s">
        <v>359</v>
      </c>
    </row>
    <row r="94" spans="1:7" s="169" customFormat="1" ht="45" customHeight="1">
      <c r="A94" s="135" t="s">
        <v>300</v>
      </c>
      <c r="B94" s="162">
        <v>20</v>
      </c>
      <c r="C94" s="164">
        <v>41148</v>
      </c>
      <c r="D94" s="165">
        <v>15556077</v>
      </c>
      <c r="E94" s="166">
        <v>6</v>
      </c>
      <c r="F94" s="138" t="s">
        <v>334</v>
      </c>
      <c r="G94" s="168" t="s">
        <v>360</v>
      </c>
    </row>
    <row r="95" spans="1:7" s="169" customFormat="1" ht="45" customHeight="1">
      <c r="A95" s="135" t="s">
        <v>300</v>
      </c>
      <c r="B95" s="162">
        <v>6</v>
      </c>
      <c r="C95" s="163">
        <v>41127</v>
      </c>
      <c r="D95" s="155">
        <v>15544667</v>
      </c>
      <c r="E95" s="155">
        <v>6</v>
      </c>
      <c r="F95" s="159" t="s">
        <v>335</v>
      </c>
      <c r="G95" s="155" t="s">
        <v>361</v>
      </c>
    </row>
    <row r="96" spans="1:7" s="28" customFormat="1" ht="45" customHeight="1">
      <c r="A96" s="135" t="s">
        <v>300</v>
      </c>
      <c r="B96" s="162">
        <v>8</v>
      </c>
      <c r="C96" s="163">
        <v>41136</v>
      </c>
      <c r="D96" s="155">
        <v>15550335</v>
      </c>
      <c r="E96" s="155">
        <v>5</v>
      </c>
      <c r="F96" s="173" t="s">
        <v>362</v>
      </c>
      <c r="G96" s="155" t="s">
        <v>363</v>
      </c>
    </row>
    <row r="97" spans="1:7" s="28" customFormat="1" ht="45" customHeight="1">
      <c r="A97" s="135" t="s">
        <v>300</v>
      </c>
      <c r="B97" s="162">
        <v>11</v>
      </c>
      <c r="C97" s="163">
        <v>41136</v>
      </c>
      <c r="D97" s="155">
        <v>15550514</v>
      </c>
      <c r="E97" s="155">
        <v>5</v>
      </c>
      <c r="F97" s="173" t="s">
        <v>362</v>
      </c>
      <c r="G97" s="155" t="s">
        <v>364</v>
      </c>
    </row>
    <row r="98" spans="1:7" s="28" customFormat="1" ht="45" customHeight="1">
      <c r="A98" s="135" t="s">
        <v>300</v>
      </c>
      <c r="B98" s="162">
        <v>12</v>
      </c>
      <c r="C98" s="163">
        <v>41136</v>
      </c>
      <c r="D98" s="155">
        <v>15550557</v>
      </c>
      <c r="E98" s="155">
        <v>8</v>
      </c>
      <c r="F98" s="172" t="s">
        <v>362</v>
      </c>
      <c r="G98" s="155" t="s">
        <v>365</v>
      </c>
    </row>
    <row r="99" spans="1:7" s="28" customFormat="1" ht="45" customHeight="1">
      <c r="A99" s="135" t="s">
        <v>300</v>
      </c>
      <c r="B99" s="162">
        <v>5</v>
      </c>
      <c r="C99" s="163">
        <v>41127</v>
      </c>
      <c r="D99" s="155">
        <v>15544434</v>
      </c>
      <c r="E99" s="155">
        <v>5</v>
      </c>
      <c r="F99" s="174" t="s">
        <v>338</v>
      </c>
      <c r="G99" s="155" t="s">
        <v>366</v>
      </c>
    </row>
    <row r="100" spans="1:7" s="28" customFormat="1" ht="45" customHeight="1">
      <c r="A100" s="135" t="s">
        <v>300</v>
      </c>
      <c r="B100" s="162">
        <v>10</v>
      </c>
      <c r="C100" s="163">
        <v>41136</v>
      </c>
      <c r="D100" s="175">
        <v>15550451</v>
      </c>
      <c r="E100" s="155">
        <v>5</v>
      </c>
      <c r="F100" s="172" t="s">
        <v>338</v>
      </c>
      <c r="G100" s="155" t="s">
        <v>367</v>
      </c>
    </row>
    <row r="101" spans="1:7" s="28" customFormat="1" ht="45" customHeight="1">
      <c r="A101" s="135" t="s">
        <v>300</v>
      </c>
      <c r="B101" s="162">
        <v>3</v>
      </c>
      <c r="C101" s="163">
        <v>41127</v>
      </c>
      <c r="D101" s="175">
        <v>15544320</v>
      </c>
      <c r="E101" s="155">
        <v>8</v>
      </c>
      <c r="F101" s="160" t="s">
        <v>329</v>
      </c>
      <c r="G101" s="155" t="s">
        <v>368</v>
      </c>
    </row>
    <row r="102" spans="1:7" s="28" customFormat="1" ht="45" customHeight="1">
      <c r="A102" s="135" t="s">
        <v>300</v>
      </c>
      <c r="B102" s="162">
        <v>4</v>
      </c>
      <c r="C102" s="163">
        <v>41127</v>
      </c>
      <c r="D102" s="155">
        <v>15544370</v>
      </c>
      <c r="E102" s="155">
        <v>15</v>
      </c>
      <c r="F102" s="160" t="s">
        <v>329</v>
      </c>
      <c r="G102" s="155" t="s">
        <v>369</v>
      </c>
    </row>
    <row r="103" spans="1:7" s="28" customFormat="1" ht="45" customHeight="1">
      <c r="A103" s="135" t="s">
        <v>300</v>
      </c>
      <c r="B103" s="162">
        <v>7</v>
      </c>
      <c r="C103" s="163">
        <v>41130</v>
      </c>
      <c r="D103" s="155">
        <v>15546708</v>
      </c>
      <c r="E103" s="155">
        <v>15</v>
      </c>
      <c r="F103" s="160" t="s">
        <v>329</v>
      </c>
      <c r="G103" s="155" t="s">
        <v>370</v>
      </c>
    </row>
    <row r="104" spans="1:7" s="28" customFormat="1" ht="45" customHeight="1">
      <c r="A104" s="135" t="s">
        <v>300</v>
      </c>
      <c r="B104" s="162">
        <v>17</v>
      </c>
      <c r="C104" s="163">
        <v>41143</v>
      </c>
      <c r="D104" s="155">
        <v>15554176</v>
      </c>
      <c r="E104" s="155">
        <v>10</v>
      </c>
      <c r="F104" s="160" t="s">
        <v>329</v>
      </c>
      <c r="G104" s="155" t="s">
        <v>371</v>
      </c>
    </row>
    <row r="105" spans="1:8" s="200" customFormat="1" ht="18" customHeight="1">
      <c r="A105" s="197"/>
      <c r="B105" s="197">
        <v>1</v>
      </c>
      <c r="C105" s="198">
        <v>15542943</v>
      </c>
      <c r="D105" s="198">
        <v>15542943</v>
      </c>
      <c r="E105" s="198">
        <v>15</v>
      </c>
      <c r="F105" s="198" t="s">
        <v>433</v>
      </c>
      <c r="G105" s="197" t="s">
        <v>447</v>
      </c>
      <c r="H105" s="199"/>
    </row>
    <row r="106" spans="1:8" s="200" customFormat="1" ht="16.5" customHeight="1">
      <c r="A106" s="197"/>
      <c r="B106" s="197">
        <v>2</v>
      </c>
      <c r="C106" s="198">
        <v>15543651</v>
      </c>
      <c r="D106" s="198">
        <v>15543651</v>
      </c>
      <c r="E106" s="198">
        <v>9</v>
      </c>
      <c r="F106" s="201" t="s">
        <v>441</v>
      </c>
      <c r="G106" s="198" t="s">
        <v>448</v>
      </c>
      <c r="H106" s="199"/>
    </row>
    <row r="107" spans="1:8" s="200" customFormat="1" ht="18" customHeight="1">
      <c r="A107" s="197"/>
      <c r="B107" s="197">
        <v>3</v>
      </c>
      <c r="C107" s="198">
        <v>15549795</v>
      </c>
      <c r="D107" s="198">
        <v>15549795</v>
      </c>
      <c r="E107" s="198">
        <v>9</v>
      </c>
      <c r="F107" s="201" t="s">
        <v>434</v>
      </c>
      <c r="G107" s="198" t="s">
        <v>449</v>
      </c>
      <c r="H107" s="199"/>
    </row>
    <row r="108" spans="1:8" s="204" customFormat="1" ht="18" customHeight="1">
      <c r="A108" s="202"/>
      <c r="B108" s="197">
        <v>4</v>
      </c>
      <c r="C108" s="198">
        <v>15552155</v>
      </c>
      <c r="D108" s="198">
        <v>15552155</v>
      </c>
      <c r="E108" s="198">
        <v>30</v>
      </c>
      <c r="F108" s="201" t="s">
        <v>435</v>
      </c>
      <c r="G108" s="198" t="s">
        <v>450</v>
      </c>
      <c r="H108" s="203"/>
    </row>
    <row r="109" spans="1:8" s="204" customFormat="1" ht="18" customHeight="1">
      <c r="A109" s="202"/>
      <c r="B109" s="197">
        <v>5</v>
      </c>
      <c r="C109" s="198">
        <v>15554598</v>
      </c>
      <c r="D109" s="198">
        <v>15554598</v>
      </c>
      <c r="E109" s="198">
        <v>100</v>
      </c>
      <c r="F109" s="198" t="s">
        <v>436</v>
      </c>
      <c r="G109" s="198" t="s">
        <v>451</v>
      </c>
      <c r="H109" s="203"/>
    </row>
    <row r="110" spans="1:8" s="204" customFormat="1" ht="18" customHeight="1">
      <c r="A110" s="202"/>
      <c r="B110" s="197">
        <v>6</v>
      </c>
      <c r="C110" s="205">
        <v>15556443</v>
      </c>
      <c r="D110" s="205">
        <v>15556443</v>
      </c>
      <c r="E110" s="206">
        <v>0.25</v>
      </c>
      <c r="F110" s="198" t="s">
        <v>442</v>
      </c>
      <c r="G110" s="205" t="s">
        <v>452</v>
      </c>
      <c r="H110" s="203"/>
    </row>
    <row r="111" spans="1:8" s="204" customFormat="1" ht="18" customHeight="1">
      <c r="A111" s="202"/>
      <c r="B111" s="197">
        <v>7</v>
      </c>
      <c r="C111" s="205">
        <v>15556465</v>
      </c>
      <c r="D111" s="205">
        <v>15556465</v>
      </c>
      <c r="E111" s="206">
        <v>0.25</v>
      </c>
      <c r="F111" s="198" t="s">
        <v>442</v>
      </c>
      <c r="G111" s="205" t="s">
        <v>452</v>
      </c>
      <c r="H111" s="203"/>
    </row>
    <row r="112" spans="1:8" s="204" customFormat="1" ht="18" customHeight="1">
      <c r="A112" s="202"/>
      <c r="B112" s="197">
        <v>8</v>
      </c>
      <c r="C112" s="205">
        <v>15556491</v>
      </c>
      <c r="D112" s="205">
        <v>15556491</v>
      </c>
      <c r="E112" s="206">
        <v>0.25</v>
      </c>
      <c r="F112" s="198" t="s">
        <v>442</v>
      </c>
      <c r="G112" s="205" t="s">
        <v>452</v>
      </c>
      <c r="H112" s="207"/>
    </row>
    <row r="113" spans="1:7" s="204" customFormat="1" ht="18" customHeight="1">
      <c r="A113" s="202"/>
      <c r="B113" s="197">
        <v>9</v>
      </c>
      <c r="C113" s="205">
        <v>15557677</v>
      </c>
      <c r="D113" s="205">
        <v>15557677</v>
      </c>
      <c r="E113" s="206">
        <v>2.5</v>
      </c>
      <c r="F113" s="198" t="s">
        <v>442</v>
      </c>
      <c r="G113" s="205" t="s">
        <v>453</v>
      </c>
    </row>
    <row r="114" spans="3:8" s="22" customFormat="1" ht="18.75">
      <c r="C114" s="23"/>
      <c r="E114" s="26"/>
      <c r="H114" s="39"/>
    </row>
    <row r="115" spans="5:8" s="22" customFormat="1" ht="15">
      <c r="E115" s="26"/>
      <c r="H115" s="39"/>
    </row>
    <row r="116" spans="5:8" s="22" customFormat="1" ht="15">
      <c r="E116" s="26"/>
      <c r="H116" s="39"/>
    </row>
    <row r="117" spans="5:8" s="22" customFormat="1" ht="15">
      <c r="E117" s="26"/>
      <c r="H117" s="39"/>
    </row>
    <row r="118" spans="5:8" s="22" customFormat="1" ht="15">
      <c r="E118" s="26"/>
      <c r="H118" s="39"/>
    </row>
  </sheetData>
  <sheetProtection/>
  <autoFilter ref="A4:H7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25" sqref="G125"/>
    </sheetView>
  </sheetViews>
  <sheetFormatPr defaultColWidth="9.140625" defaultRowHeight="15"/>
  <cols>
    <col min="1" max="1" width="26.57421875" style="0" customWidth="1"/>
    <col min="2" max="2" width="12.8515625" style="0" customWidth="1"/>
    <col min="3" max="3" width="14.57421875" style="19" customWidth="1"/>
    <col min="4" max="5" width="15.00390625" style="19" customWidth="1"/>
    <col min="6" max="6" width="13.421875" style="19" customWidth="1"/>
    <col min="7" max="7" width="14.28125" style="19" customWidth="1"/>
    <col min="8" max="8" width="44.140625" style="7" customWidth="1"/>
    <col min="9" max="9" width="36.8515625" style="0" hidden="1" customWidth="1"/>
  </cols>
  <sheetData>
    <row r="1" spans="1:9" ht="15">
      <c r="A1" s="31"/>
      <c r="B1" s="1" t="s">
        <v>168</v>
      </c>
      <c r="C1" s="12"/>
      <c r="D1" s="18"/>
      <c r="E1" s="12"/>
      <c r="F1" s="12"/>
      <c r="G1" s="12"/>
      <c r="H1" s="3" t="s">
        <v>20</v>
      </c>
      <c r="I1" s="31"/>
    </row>
    <row r="2" spans="1:9" ht="85.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2" t="s">
        <v>41</v>
      </c>
    </row>
    <row r="3" spans="1:9" ht="15">
      <c r="A3" s="114"/>
      <c r="B3" s="276">
        <v>1</v>
      </c>
      <c r="C3" s="276">
        <v>2</v>
      </c>
      <c r="D3" s="276">
        <v>3</v>
      </c>
      <c r="E3" s="276">
        <v>4</v>
      </c>
      <c r="F3" s="276">
        <v>5</v>
      </c>
      <c r="G3" s="276">
        <v>6</v>
      </c>
      <c r="H3" s="277">
        <v>7</v>
      </c>
      <c r="I3" s="36"/>
    </row>
    <row r="4" spans="1:9" s="36" customFormat="1" ht="29.25" customHeight="1">
      <c r="A4" s="135" t="s">
        <v>300</v>
      </c>
      <c r="B4" s="153">
        <v>1</v>
      </c>
      <c r="C4" s="135">
        <v>40599488</v>
      </c>
      <c r="D4" s="267">
        <v>41128</v>
      </c>
      <c r="E4" s="135" t="s">
        <v>37</v>
      </c>
      <c r="F4" s="278">
        <v>12</v>
      </c>
      <c r="G4" s="265">
        <v>466.1</v>
      </c>
      <c r="H4" s="266" t="s">
        <v>64</v>
      </c>
      <c r="I4" s="135" t="s">
        <v>84</v>
      </c>
    </row>
    <row r="5" spans="1:9" s="36" customFormat="1" ht="24.75" customHeight="1">
      <c r="A5" s="135" t="s">
        <v>300</v>
      </c>
      <c r="B5" s="153">
        <v>2</v>
      </c>
      <c r="C5" s="135">
        <v>40599483</v>
      </c>
      <c r="D5" s="267">
        <v>41129</v>
      </c>
      <c r="E5" s="135" t="s">
        <v>37</v>
      </c>
      <c r="F5" s="278">
        <v>5</v>
      </c>
      <c r="G5" s="265">
        <v>466.1</v>
      </c>
      <c r="H5" s="135" t="s">
        <v>59</v>
      </c>
      <c r="I5" s="135" t="s">
        <v>85</v>
      </c>
    </row>
    <row r="6" spans="1:9" s="36" customFormat="1" ht="24.75" customHeight="1">
      <c r="A6" s="135" t="s">
        <v>300</v>
      </c>
      <c r="B6" s="153">
        <v>3</v>
      </c>
      <c r="C6" s="135">
        <v>40597561</v>
      </c>
      <c r="D6" s="267">
        <v>41128</v>
      </c>
      <c r="E6" s="135" t="s">
        <v>37</v>
      </c>
      <c r="F6" s="278">
        <v>11</v>
      </c>
      <c r="G6" s="265">
        <v>466.1</v>
      </c>
      <c r="H6" s="266" t="s">
        <v>45</v>
      </c>
      <c r="I6" s="135" t="s">
        <v>86</v>
      </c>
    </row>
    <row r="7" spans="1:9" s="36" customFormat="1" ht="24.75" customHeight="1">
      <c r="A7" s="135" t="s">
        <v>300</v>
      </c>
      <c r="B7" s="153">
        <v>4</v>
      </c>
      <c r="C7" s="135">
        <v>40606028</v>
      </c>
      <c r="D7" s="279">
        <v>41134</v>
      </c>
      <c r="E7" s="135" t="s">
        <v>37</v>
      </c>
      <c r="F7" s="278">
        <v>6</v>
      </c>
      <c r="G7" s="265">
        <v>466.1</v>
      </c>
      <c r="H7" s="135" t="s">
        <v>43</v>
      </c>
      <c r="I7" s="135" t="s">
        <v>87</v>
      </c>
    </row>
    <row r="8" spans="1:9" s="36" customFormat="1" ht="24.75" customHeight="1">
      <c r="A8" s="135" t="s">
        <v>300</v>
      </c>
      <c r="B8" s="153">
        <v>5</v>
      </c>
      <c r="C8" s="135">
        <v>40604148</v>
      </c>
      <c r="D8" s="279">
        <v>41130</v>
      </c>
      <c r="E8" s="135" t="s">
        <v>37</v>
      </c>
      <c r="F8" s="278">
        <v>5</v>
      </c>
      <c r="G8" s="265">
        <v>466.1</v>
      </c>
      <c r="H8" s="153" t="s">
        <v>32</v>
      </c>
      <c r="I8" s="135" t="s">
        <v>169</v>
      </c>
    </row>
    <row r="9" spans="1:9" s="36" customFormat="1" ht="26.25" customHeight="1">
      <c r="A9" s="135" t="s">
        <v>300</v>
      </c>
      <c r="B9" s="153">
        <v>6</v>
      </c>
      <c r="C9" s="135">
        <v>40604173</v>
      </c>
      <c r="D9" s="267">
        <v>41129</v>
      </c>
      <c r="E9" s="135" t="s">
        <v>37</v>
      </c>
      <c r="F9" s="278">
        <v>10</v>
      </c>
      <c r="G9" s="265">
        <v>466.1</v>
      </c>
      <c r="H9" s="135" t="s">
        <v>58</v>
      </c>
      <c r="I9" s="135" t="s">
        <v>88</v>
      </c>
    </row>
    <row r="10" spans="1:9" s="36" customFormat="1" ht="24.75" customHeight="1">
      <c r="A10" s="135" t="s">
        <v>300</v>
      </c>
      <c r="B10" s="153">
        <v>7</v>
      </c>
      <c r="C10" s="135">
        <v>40604225</v>
      </c>
      <c r="D10" s="267">
        <v>41141</v>
      </c>
      <c r="E10" s="135" t="s">
        <v>37</v>
      </c>
      <c r="F10" s="278">
        <v>2.8</v>
      </c>
      <c r="G10" s="265">
        <v>466.1</v>
      </c>
      <c r="H10" s="135" t="s">
        <v>60</v>
      </c>
      <c r="I10" s="135" t="s">
        <v>89</v>
      </c>
    </row>
    <row r="11" spans="1:9" s="36" customFormat="1" ht="24.75" customHeight="1">
      <c r="A11" s="135" t="s">
        <v>300</v>
      </c>
      <c r="B11" s="153">
        <v>8</v>
      </c>
      <c r="C11" s="135">
        <v>40608750</v>
      </c>
      <c r="D11" s="279">
        <v>41130</v>
      </c>
      <c r="E11" s="135" t="s">
        <v>37</v>
      </c>
      <c r="F11" s="278">
        <v>2.8</v>
      </c>
      <c r="G11" s="265">
        <v>466.1</v>
      </c>
      <c r="H11" s="266" t="s">
        <v>45</v>
      </c>
      <c r="I11" s="135" t="s">
        <v>90</v>
      </c>
    </row>
    <row r="12" spans="1:9" s="36" customFormat="1" ht="24.75" customHeight="1">
      <c r="A12" s="135" t="s">
        <v>300</v>
      </c>
      <c r="B12" s="153">
        <v>9</v>
      </c>
      <c r="C12" s="135">
        <v>40611958</v>
      </c>
      <c r="D12" s="279">
        <v>41136</v>
      </c>
      <c r="E12" s="135" t="s">
        <v>37</v>
      </c>
      <c r="F12" s="278">
        <v>5</v>
      </c>
      <c r="G12" s="265">
        <v>466.1</v>
      </c>
      <c r="H12" s="135" t="s">
        <v>57</v>
      </c>
      <c r="I12" s="135" t="s">
        <v>91</v>
      </c>
    </row>
    <row r="13" spans="1:9" s="36" customFormat="1" ht="24.75" customHeight="1">
      <c r="A13" s="135" t="s">
        <v>300</v>
      </c>
      <c r="B13" s="153">
        <v>10</v>
      </c>
      <c r="C13" s="135">
        <v>40605099</v>
      </c>
      <c r="D13" s="279">
        <v>41127</v>
      </c>
      <c r="E13" s="135" t="s">
        <v>37</v>
      </c>
      <c r="F13" s="278">
        <v>6.3</v>
      </c>
      <c r="G13" s="265">
        <v>466.1</v>
      </c>
      <c r="H13" s="135" t="s">
        <v>60</v>
      </c>
      <c r="I13" s="135" t="s">
        <v>92</v>
      </c>
    </row>
    <row r="14" spans="1:9" s="36" customFormat="1" ht="24.75" customHeight="1">
      <c r="A14" s="135" t="s">
        <v>300</v>
      </c>
      <c r="B14" s="153">
        <v>11</v>
      </c>
      <c r="C14" s="135">
        <v>40605459</v>
      </c>
      <c r="D14" s="267">
        <v>41137</v>
      </c>
      <c r="E14" s="135" t="s">
        <v>37</v>
      </c>
      <c r="F14" s="278">
        <v>6.3</v>
      </c>
      <c r="G14" s="265">
        <v>466.1</v>
      </c>
      <c r="H14" s="135" t="s">
        <v>59</v>
      </c>
      <c r="I14" s="135" t="s">
        <v>93</v>
      </c>
    </row>
    <row r="15" spans="1:9" s="36" customFormat="1" ht="24.75" customHeight="1">
      <c r="A15" s="135" t="s">
        <v>300</v>
      </c>
      <c r="B15" s="153">
        <v>12</v>
      </c>
      <c r="C15" s="135">
        <v>40605461</v>
      </c>
      <c r="D15" s="279">
        <v>41128</v>
      </c>
      <c r="E15" s="135" t="s">
        <v>37</v>
      </c>
      <c r="F15" s="278">
        <v>15</v>
      </c>
      <c r="G15" s="265">
        <v>466.1</v>
      </c>
      <c r="H15" s="135" t="s">
        <v>59</v>
      </c>
      <c r="I15" s="135" t="s">
        <v>94</v>
      </c>
    </row>
    <row r="16" spans="1:9" s="36" customFormat="1" ht="24.75" customHeight="1">
      <c r="A16" s="135" t="s">
        <v>300</v>
      </c>
      <c r="B16" s="153">
        <v>13</v>
      </c>
      <c r="C16" s="135">
        <v>40605466</v>
      </c>
      <c r="D16" s="267">
        <v>41142</v>
      </c>
      <c r="E16" s="135" t="s">
        <v>37</v>
      </c>
      <c r="F16" s="278">
        <v>6.3</v>
      </c>
      <c r="G16" s="265">
        <v>466.1</v>
      </c>
      <c r="H16" s="135" t="s">
        <v>59</v>
      </c>
      <c r="I16" s="135" t="s">
        <v>95</v>
      </c>
    </row>
    <row r="17" spans="1:9" s="36" customFormat="1" ht="24.75" customHeight="1">
      <c r="A17" s="135" t="s">
        <v>300</v>
      </c>
      <c r="B17" s="153">
        <v>14</v>
      </c>
      <c r="C17" s="135">
        <v>40605464</v>
      </c>
      <c r="D17" s="279">
        <v>41145</v>
      </c>
      <c r="E17" s="135" t="s">
        <v>37</v>
      </c>
      <c r="F17" s="278">
        <v>5</v>
      </c>
      <c r="G17" s="265">
        <v>466.1</v>
      </c>
      <c r="H17" s="135" t="s">
        <v>58</v>
      </c>
      <c r="I17" s="135" t="s">
        <v>170</v>
      </c>
    </row>
    <row r="18" spans="1:9" s="36" customFormat="1" ht="24.75" customHeight="1">
      <c r="A18" s="135" t="s">
        <v>300</v>
      </c>
      <c r="B18" s="153">
        <v>15</v>
      </c>
      <c r="C18" s="135">
        <v>40605991</v>
      </c>
      <c r="D18" s="267">
        <v>41134</v>
      </c>
      <c r="E18" s="135" t="s">
        <v>37</v>
      </c>
      <c r="F18" s="278">
        <v>5</v>
      </c>
      <c r="G18" s="265">
        <v>466.1</v>
      </c>
      <c r="H18" s="135" t="s">
        <v>65</v>
      </c>
      <c r="I18" s="135" t="s">
        <v>96</v>
      </c>
    </row>
    <row r="19" spans="1:9" s="36" customFormat="1" ht="24.75" customHeight="1">
      <c r="A19" s="135" t="s">
        <v>300</v>
      </c>
      <c r="B19" s="153">
        <v>16</v>
      </c>
      <c r="C19" s="135">
        <v>40605994</v>
      </c>
      <c r="D19" s="267">
        <v>41134</v>
      </c>
      <c r="E19" s="135" t="s">
        <v>37</v>
      </c>
      <c r="F19" s="278">
        <v>10</v>
      </c>
      <c r="G19" s="265">
        <v>466.1</v>
      </c>
      <c r="H19" s="135" t="s">
        <v>43</v>
      </c>
      <c r="I19" s="135" t="s">
        <v>97</v>
      </c>
    </row>
    <row r="20" spans="1:9" s="36" customFormat="1" ht="24.75" customHeight="1">
      <c r="A20" s="135" t="s">
        <v>300</v>
      </c>
      <c r="B20" s="153">
        <v>17</v>
      </c>
      <c r="C20" s="135">
        <v>40606067</v>
      </c>
      <c r="D20" s="279">
        <v>41129</v>
      </c>
      <c r="E20" s="135" t="s">
        <v>37</v>
      </c>
      <c r="F20" s="278">
        <v>6.3</v>
      </c>
      <c r="G20" s="265">
        <v>466.1</v>
      </c>
      <c r="H20" s="135" t="s">
        <v>60</v>
      </c>
      <c r="I20" s="135" t="s">
        <v>98</v>
      </c>
    </row>
    <row r="21" spans="1:9" s="36" customFormat="1" ht="24.75" customHeight="1">
      <c r="A21" s="135" t="s">
        <v>300</v>
      </c>
      <c r="B21" s="153">
        <v>18</v>
      </c>
      <c r="C21" s="135">
        <v>40607462</v>
      </c>
      <c r="D21" s="267">
        <v>41137</v>
      </c>
      <c r="E21" s="135" t="s">
        <v>37</v>
      </c>
      <c r="F21" s="278">
        <v>15</v>
      </c>
      <c r="G21" s="265">
        <v>466.1</v>
      </c>
      <c r="H21" s="135" t="s">
        <v>59</v>
      </c>
      <c r="I21" s="135" t="s">
        <v>99</v>
      </c>
    </row>
    <row r="22" spans="1:9" s="36" customFormat="1" ht="24.75" customHeight="1">
      <c r="A22" s="135" t="s">
        <v>300</v>
      </c>
      <c r="B22" s="153">
        <v>19</v>
      </c>
      <c r="C22" s="135">
        <v>40607584</v>
      </c>
      <c r="D22" s="279">
        <v>41131</v>
      </c>
      <c r="E22" s="135" t="s">
        <v>37</v>
      </c>
      <c r="F22" s="278">
        <v>6.3</v>
      </c>
      <c r="G22" s="265">
        <v>466.1</v>
      </c>
      <c r="H22" s="135" t="s">
        <v>58</v>
      </c>
      <c r="I22" s="135" t="s">
        <v>100</v>
      </c>
    </row>
    <row r="23" spans="1:9" s="36" customFormat="1" ht="24.75" customHeight="1">
      <c r="A23" s="135" t="s">
        <v>300</v>
      </c>
      <c r="B23" s="153">
        <v>20</v>
      </c>
      <c r="C23" s="135">
        <v>40607431</v>
      </c>
      <c r="D23" s="279">
        <v>41131</v>
      </c>
      <c r="E23" s="135" t="s">
        <v>37</v>
      </c>
      <c r="F23" s="278">
        <v>6.3</v>
      </c>
      <c r="G23" s="265">
        <v>466.1</v>
      </c>
      <c r="H23" s="135" t="s">
        <v>58</v>
      </c>
      <c r="I23" s="135" t="s">
        <v>100</v>
      </c>
    </row>
    <row r="24" spans="1:9" s="36" customFormat="1" ht="24.75" customHeight="1">
      <c r="A24" s="135" t="s">
        <v>300</v>
      </c>
      <c r="B24" s="153">
        <v>21</v>
      </c>
      <c r="C24" s="135">
        <v>40607407</v>
      </c>
      <c r="D24" s="267">
        <v>41134</v>
      </c>
      <c r="E24" s="135" t="s">
        <v>37</v>
      </c>
      <c r="F24" s="278">
        <v>15</v>
      </c>
      <c r="G24" s="265">
        <v>466.1</v>
      </c>
      <c r="H24" s="135" t="s">
        <v>65</v>
      </c>
      <c r="I24" s="135" t="s">
        <v>71</v>
      </c>
    </row>
    <row r="25" spans="1:9" s="36" customFormat="1" ht="24.75" customHeight="1">
      <c r="A25" s="135" t="s">
        <v>300</v>
      </c>
      <c r="B25" s="153">
        <v>22</v>
      </c>
      <c r="C25" s="135">
        <v>40607453</v>
      </c>
      <c r="D25" s="279">
        <v>41130</v>
      </c>
      <c r="E25" s="135" t="s">
        <v>37</v>
      </c>
      <c r="F25" s="278">
        <v>10</v>
      </c>
      <c r="G25" s="265">
        <v>466.1</v>
      </c>
      <c r="H25" s="266" t="s">
        <v>45</v>
      </c>
      <c r="I25" s="135" t="s">
        <v>101</v>
      </c>
    </row>
    <row r="26" spans="1:9" s="36" customFormat="1" ht="24.75" customHeight="1">
      <c r="A26" s="135" t="s">
        <v>300</v>
      </c>
      <c r="B26" s="153">
        <v>23</v>
      </c>
      <c r="C26" s="135">
        <v>40607448</v>
      </c>
      <c r="D26" s="279">
        <v>41141</v>
      </c>
      <c r="E26" s="135" t="s">
        <v>37</v>
      </c>
      <c r="F26" s="278">
        <v>6.3</v>
      </c>
      <c r="G26" s="265">
        <v>466.1</v>
      </c>
      <c r="H26" s="266" t="s">
        <v>45</v>
      </c>
      <c r="I26" s="135" t="s">
        <v>102</v>
      </c>
    </row>
    <row r="27" spans="1:9" s="36" customFormat="1" ht="24.75" customHeight="1">
      <c r="A27" s="135" t="s">
        <v>300</v>
      </c>
      <c r="B27" s="153">
        <v>24</v>
      </c>
      <c r="C27" s="135">
        <v>40607436</v>
      </c>
      <c r="D27" s="267">
        <v>41137</v>
      </c>
      <c r="E27" s="135" t="s">
        <v>37</v>
      </c>
      <c r="F27" s="278">
        <v>6.3</v>
      </c>
      <c r="G27" s="265">
        <v>466.1</v>
      </c>
      <c r="H27" s="135" t="s">
        <v>50</v>
      </c>
      <c r="I27" s="135" t="s">
        <v>103</v>
      </c>
    </row>
    <row r="28" spans="1:9" s="36" customFormat="1" ht="24.75" customHeight="1">
      <c r="A28" s="135" t="s">
        <v>300</v>
      </c>
      <c r="B28" s="153">
        <v>25</v>
      </c>
      <c r="C28" s="135">
        <v>40607694</v>
      </c>
      <c r="D28" s="267">
        <v>41148</v>
      </c>
      <c r="E28" s="135" t="s">
        <v>37</v>
      </c>
      <c r="F28" s="278">
        <v>15</v>
      </c>
      <c r="G28" s="265">
        <v>466.1</v>
      </c>
      <c r="H28" s="135" t="s">
        <v>189</v>
      </c>
      <c r="I28" s="135" t="s">
        <v>104</v>
      </c>
    </row>
    <row r="29" spans="1:9" s="36" customFormat="1" ht="24.75" customHeight="1">
      <c r="A29" s="135" t="s">
        <v>300</v>
      </c>
      <c r="B29" s="153">
        <v>26</v>
      </c>
      <c r="C29" s="135">
        <v>40607697</v>
      </c>
      <c r="D29" s="279">
        <v>41135</v>
      </c>
      <c r="E29" s="135" t="s">
        <v>37</v>
      </c>
      <c r="F29" s="278">
        <v>5</v>
      </c>
      <c r="G29" s="265">
        <v>466.1</v>
      </c>
      <c r="H29" s="135" t="s">
        <v>57</v>
      </c>
      <c r="I29" s="135" t="s">
        <v>105</v>
      </c>
    </row>
    <row r="30" spans="1:9" s="36" customFormat="1" ht="24.75" customHeight="1">
      <c r="A30" s="135" t="s">
        <v>300</v>
      </c>
      <c r="B30" s="153">
        <v>27</v>
      </c>
      <c r="C30" s="135">
        <v>40607695</v>
      </c>
      <c r="D30" s="267">
        <v>41137</v>
      </c>
      <c r="E30" s="135" t="s">
        <v>37</v>
      </c>
      <c r="F30" s="278">
        <v>2.8</v>
      </c>
      <c r="G30" s="265">
        <v>466.1</v>
      </c>
      <c r="H30" s="266" t="s">
        <v>45</v>
      </c>
      <c r="I30" s="135" t="s">
        <v>106</v>
      </c>
    </row>
    <row r="31" spans="1:9" s="36" customFormat="1" ht="24.75" customHeight="1">
      <c r="A31" s="135" t="s">
        <v>300</v>
      </c>
      <c r="B31" s="153">
        <v>28</v>
      </c>
      <c r="C31" s="135">
        <v>40607699</v>
      </c>
      <c r="D31" s="279">
        <v>41145</v>
      </c>
      <c r="E31" s="135" t="s">
        <v>37</v>
      </c>
      <c r="F31" s="280">
        <v>5</v>
      </c>
      <c r="G31" s="265">
        <v>466.1</v>
      </c>
      <c r="H31" s="135" t="s">
        <v>65</v>
      </c>
      <c r="I31" s="135" t="s">
        <v>108</v>
      </c>
    </row>
    <row r="32" spans="1:9" s="36" customFormat="1" ht="24.75" customHeight="1">
      <c r="A32" s="135" t="s">
        <v>300</v>
      </c>
      <c r="B32" s="153">
        <v>29</v>
      </c>
      <c r="C32" s="135">
        <v>40607698</v>
      </c>
      <c r="D32" s="279">
        <v>41135</v>
      </c>
      <c r="E32" s="135" t="s">
        <v>37</v>
      </c>
      <c r="F32" s="278">
        <v>6.3</v>
      </c>
      <c r="G32" s="265">
        <v>466.1</v>
      </c>
      <c r="H32" s="266" t="s">
        <v>51</v>
      </c>
      <c r="I32" s="135" t="s">
        <v>107</v>
      </c>
    </row>
    <row r="33" spans="1:9" s="36" customFormat="1" ht="24.75" customHeight="1">
      <c r="A33" s="135" t="s">
        <v>300</v>
      </c>
      <c r="B33" s="153">
        <v>30</v>
      </c>
      <c r="C33" s="135">
        <v>40609233</v>
      </c>
      <c r="D33" s="267">
        <v>41137</v>
      </c>
      <c r="E33" s="135" t="s">
        <v>37</v>
      </c>
      <c r="F33" s="278">
        <v>15</v>
      </c>
      <c r="G33" s="265">
        <v>466.1</v>
      </c>
      <c r="H33" s="266" t="s">
        <v>58</v>
      </c>
      <c r="I33" s="135" t="s">
        <v>76</v>
      </c>
    </row>
    <row r="34" spans="1:9" s="36" customFormat="1" ht="24.75" customHeight="1">
      <c r="A34" s="135" t="s">
        <v>300</v>
      </c>
      <c r="B34" s="153">
        <v>31</v>
      </c>
      <c r="C34" s="135">
        <v>40609229</v>
      </c>
      <c r="D34" s="267">
        <v>41138</v>
      </c>
      <c r="E34" s="135" t="s">
        <v>37</v>
      </c>
      <c r="F34" s="278">
        <v>8</v>
      </c>
      <c r="G34" s="265">
        <v>466.1</v>
      </c>
      <c r="H34" s="153" t="s">
        <v>32</v>
      </c>
      <c r="I34" s="135" t="s">
        <v>171</v>
      </c>
    </row>
    <row r="35" spans="1:9" s="36" customFormat="1" ht="24.75" customHeight="1">
      <c r="A35" s="135" t="s">
        <v>300</v>
      </c>
      <c r="B35" s="153">
        <v>32</v>
      </c>
      <c r="C35" s="135">
        <v>40609222</v>
      </c>
      <c r="D35" s="267">
        <v>41142</v>
      </c>
      <c r="E35" s="135" t="s">
        <v>37</v>
      </c>
      <c r="F35" s="278">
        <v>5</v>
      </c>
      <c r="G35" s="265">
        <v>466.1</v>
      </c>
      <c r="H35" s="266" t="s">
        <v>45</v>
      </c>
      <c r="I35" s="135" t="s">
        <v>172</v>
      </c>
    </row>
    <row r="36" spans="1:9" s="36" customFormat="1" ht="24.75" customHeight="1">
      <c r="A36" s="135" t="s">
        <v>300</v>
      </c>
      <c r="B36" s="153">
        <v>33</v>
      </c>
      <c r="C36" s="135">
        <v>40609213</v>
      </c>
      <c r="D36" s="279">
        <v>41145</v>
      </c>
      <c r="E36" s="135" t="s">
        <v>37</v>
      </c>
      <c r="F36" s="278">
        <v>15</v>
      </c>
      <c r="G36" s="265">
        <v>466.1</v>
      </c>
      <c r="H36" s="266" t="s">
        <v>47</v>
      </c>
      <c r="I36" s="135" t="s">
        <v>173</v>
      </c>
    </row>
    <row r="37" spans="1:9" s="36" customFormat="1" ht="24.75" customHeight="1">
      <c r="A37" s="135" t="s">
        <v>300</v>
      </c>
      <c r="B37" s="153">
        <v>34</v>
      </c>
      <c r="C37" s="266">
        <v>40609500</v>
      </c>
      <c r="D37" s="279">
        <v>41151</v>
      </c>
      <c r="E37" s="135" t="s">
        <v>37</v>
      </c>
      <c r="F37" s="278">
        <v>10</v>
      </c>
      <c r="G37" s="265">
        <v>466.1</v>
      </c>
      <c r="H37" s="266" t="s">
        <v>64</v>
      </c>
      <c r="I37" s="135" t="s">
        <v>174</v>
      </c>
    </row>
    <row r="38" spans="1:9" s="36" customFormat="1" ht="24.75" customHeight="1">
      <c r="A38" s="135" t="s">
        <v>300</v>
      </c>
      <c r="B38" s="153">
        <v>35</v>
      </c>
      <c r="C38" s="266">
        <v>40613175</v>
      </c>
      <c r="D38" s="279">
        <v>41141</v>
      </c>
      <c r="E38" s="135" t="s">
        <v>37</v>
      </c>
      <c r="F38" s="278">
        <v>5</v>
      </c>
      <c r="G38" s="265">
        <v>466.1</v>
      </c>
      <c r="H38" s="266" t="s">
        <v>63</v>
      </c>
      <c r="I38" s="135" t="s">
        <v>175</v>
      </c>
    </row>
    <row r="39" spans="1:9" s="36" customFormat="1" ht="24.75" customHeight="1">
      <c r="A39" s="135" t="s">
        <v>300</v>
      </c>
      <c r="B39" s="153">
        <v>36</v>
      </c>
      <c r="C39" s="266">
        <v>40613069</v>
      </c>
      <c r="D39" s="267">
        <v>41150</v>
      </c>
      <c r="E39" s="135" t="s">
        <v>37</v>
      </c>
      <c r="F39" s="278">
        <v>20</v>
      </c>
      <c r="G39" s="265">
        <f>21119.42/1.18</f>
        <v>17897.813559322032</v>
      </c>
      <c r="H39" s="266" t="s">
        <v>45</v>
      </c>
      <c r="I39" s="135" t="s">
        <v>176</v>
      </c>
    </row>
    <row r="40" spans="1:9" s="36" customFormat="1" ht="24.75" customHeight="1">
      <c r="A40" s="135" t="s">
        <v>300</v>
      </c>
      <c r="B40" s="153">
        <v>37</v>
      </c>
      <c r="C40" s="266">
        <v>40613045</v>
      </c>
      <c r="D40" s="279">
        <v>41143</v>
      </c>
      <c r="E40" s="135" t="s">
        <v>37</v>
      </c>
      <c r="F40" s="278">
        <v>5</v>
      </c>
      <c r="G40" s="265">
        <v>466.1</v>
      </c>
      <c r="H40" s="266" t="s">
        <v>57</v>
      </c>
      <c r="I40" s="135" t="s">
        <v>177</v>
      </c>
    </row>
    <row r="41" spans="1:9" s="36" customFormat="1" ht="24.75" customHeight="1">
      <c r="A41" s="135" t="s">
        <v>300</v>
      </c>
      <c r="B41" s="153">
        <v>38</v>
      </c>
      <c r="C41" s="266">
        <v>40613404</v>
      </c>
      <c r="D41" s="279">
        <v>41150</v>
      </c>
      <c r="E41" s="135" t="s">
        <v>37</v>
      </c>
      <c r="F41" s="278">
        <v>2.8</v>
      </c>
      <c r="G41" s="265">
        <v>466.1</v>
      </c>
      <c r="H41" s="135" t="s">
        <v>65</v>
      </c>
      <c r="I41" s="135" t="s">
        <v>178</v>
      </c>
    </row>
    <row r="42" spans="1:9" s="36" customFormat="1" ht="24.75" customHeight="1">
      <c r="A42" s="135" t="s">
        <v>300</v>
      </c>
      <c r="B42" s="153">
        <v>39</v>
      </c>
      <c r="C42" s="266">
        <v>40613449</v>
      </c>
      <c r="D42" s="279">
        <v>41151</v>
      </c>
      <c r="E42" s="135" t="s">
        <v>37</v>
      </c>
      <c r="F42" s="278">
        <v>15</v>
      </c>
      <c r="G42" s="265">
        <v>466.1</v>
      </c>
      <c r="H42" s="266" t="s">
        <v>45</v>
      </c>
      <c r="I42" s="135" t="s">
        <v>179</v>
      </c>
    </row>
    <row r="43" spans="1:9" s="36" customFormat="1" ht="24.75" customHeight="1">
      <c r="A43" s="135" t="s">
        <v>300</v>
      </c>
      <c r="B43" s="153">
        <v>40</v>
      </c>
      <c r="C43" s="266">
        <v>40614328</v>
      </c>
      <c r="D43" s="279">
        <v>41151</v>
      </c>
      <c r="E43" s="135" t="s">
        <v>37</v>
      </c>
      <c r="F43" s="278">
        <v>11</v>
      </c>
      <c r="G43" s="265">
        <v>466.1</v>
      </c>
      <c r="H43" s="135" t="s">
        <v>59</v>
      </c>
      <c r="I43" s="135" t="s">
        <v>74</v>
      </c>
    </row>
    <row r="44" spans="1:9" s="36" customFormat="1" ht="24.75" customHeight="1">
      <c r="A44" s="135" t="s">
        <v>300</v>
      </c>
      <c r="B44" s="153">
        <v>41</v>
      </c>
      <c r="C44" s="266">
        <v>40614331</v>
      </c>
      <c r="D44" s="267">
        <v>41149</v>
      </c>
      <c r="E44" s="135" t="s">
        <v>37</v>
      </c>
      <c r="F44" s="278">
        <v>11</v>
      </c>
      <c r="G44" s="265">
        <v>466.1</v>
      </c>
      <c r="H44" s="266" t="s">
        <v>51</v>
      </c>
      <c r="I44" s="135" t="s">
        <v>180</v>
      </c>
    </row>
    <row r="45" spans="1:9" s="36" customFormat="1" ht="24.75" customHeight="1">
      <c r="A45" s="135" t="s">
        <v>300</v>
      </c>
      <c r="B45" s="153">
        <v>42</v>
      </c>
      <c r="C45" s="266">
        <v>40616540</v>
      </c>
      <c r="D45" s="267">
        <v>41149</v>
      </c>
      <c r="E45" s="135" t="s">
        <v>37</v>
      </c>
      <c r="F45" s="278">
        <v>12.5</v>
      </c>
      <c r="G45" s="265">
        <v>466.1</v>
      </c>
      <c r="H45" s="135" t="s">
        <v>65</v>
      </c>
      <c r="I45" s="135" t="s">
        <v>181</v>
      </c>
    </row>
    <row r="46" spans="1:9" s="36" customFormat="1" ht="24.75" customHeight="1">
      <c r="A46" s="135" t="s">
        <v>300</v>
      </c>
      <c r="B46" s="153">
        <v>43</v>
      </c>
      <c r="C46" s="266">
        <v>40618082</v>
      </c>
      <c r="D46" s="279">
        <v>41150</v>
      </c>
      <c r="E46" s="135" t="s">
        <v>37</v>
      </c>
      <c r="F46" s="278">
        <v>3</v>
      </c>
      <c r="G46" s="265">
        <v>466.1</v>
      </c>
      <c r="H46" s="266" t="s">
        <v>45</v>
      </c>
      <c r="I46" s="135" t="s">
        <v>182</v>
      </c>
    </row>
    <row r="47" spans="1:9" s="36" customFormat="1" ht="24.75" customHeight="1">
      <c r="A47" s="135" t="s">
        <v>300</v>
      </c>
      <c r="B47" s="153">
        <v>44</v>
      </c>
      <c r="C47" s="266">
        <v>40618512</v>
      </c>
      <c r="D47" s="267">
        <v>41150</v>
      </c>
      <c r="E47" s="135" t="s">
        <v>37</v>
      </c>
      <c r="F47" s="278">
        <v>8</v>
      </c>
      <c r="G47" s="265">
        <v>466.1</v>
      </c>
      <c r="H47" s="266" t="s">
        <v>58</v>
      </c>
      <c r="I47" s="135" t="s">
        <v>183</v>
      </c>
    </row>
    <row r="48" spans="1:9" s="36" customFormat="1" ht="24.75" customHeight="1">
      <c r="A48" s="135" t="s">
        <v>300</v>
      </c>
      <c r="B48" s="153">
        <v>45</v>
      </c>
      <c r="C48" s="266">
        <v>40618191</v>
      </c>
      <c r="D48" s="267">
        <v>41149</v>
      </c>
      <c r="E48" s="135" t="s">
        <v>37</v>
      </c>
      <c r="F48" s="278">
        <v>6.3</v>
      </c>
      <c r="G48" s="265">
        <v>466.1</v>
      </c>
      <c r="H48" s="153" t="s">
        <v>32</v>
      </c>
      <c r="I48" s="135" t="s">
        <v>184</v>
      </c>
    </row>
    <row r="49" spans="1:9" s="36" customFormat="1" ht="24.75" customHeight="1">
      <c r="A49" s="135" t="s">
        <v>300</v>
      </c>
      <c r="B49" s="153">
        <v>46</v>
      </c>
      <c r="C49" s="266">
        <v>40619592</v>
      </c>
      <c r="D49" s="279">
        <v>41150</v>
      </c>
      <c r="E49" s="135" t="s">
        <v>37</v>
      </c>
      <c r="F49" s="278">
        <v>6.3</v>
      </c>
      <c r="G49" s="265">
        <v>466.1</v>
      </c>
      <c r="H49" s="153" t="s">
        <v>32</v>
      </c>
      <c r="I49" s="135" t="s">
        <v>185</v>
      </c>
    </row>
    <row r="50" spans="1:9" s="36" customFormat="1" ht="24.75" customHeight="1">
      <c r="A50" s="135" t="s">
        <v>300</v>
      </c>
      <c r="B50" s="153">
        <v>47</v>
      </c>
      <c r="C50" s="266">
        <v>40592130</v>
      </c>
      <c r="D50" s="267">
        <v>41127</v>
      </c>
      <c r="E50" s="135" t="s">
        <v>37</v>
      </c>
      <c r="F50" s="266">
        <v>70</v>
      </c>
      <c r="G50" s="265">
        <f>749877.95/1.18</f>
        <v>635489.7881355932</v>
      </c>
      <c r="H50" s="266" t="s">
        <v>62</v>
      </c>
      <c r="I50" s="266" t="s">
        <v>186</v>
      </c>
    </row>
    <row r="51" spans="1:9" s="36" customFormat="1" ht="24.75" customHeight="1">
      <c r="A51" s="135" t="s">
        <v>300</v>
      </c>
      <c r="B51" s="153">
        <v>48</v>
      </c>
      <c r="C51" s="266">
        <v>40605850</v>
      </c>
      <c r="D51" s="267">
        <v>41129</v>
      </c>
      <c r="E51" s="135" t="s">
        <v>37</v>
      </c>
      <c r="F51" s="266">
        <v>6.72</v>
      </c>
      <c r="G51" s="265">
        <v>466.1</v>
      </c>
      <c r="H51" s="135" t="s">
        <v>59</v>
      </c>
      <c r="I51" s="266" t="s">
        <v>78</v>
      </c>
    </row>
    <row r="52" spans="1:9" s="36" customFormat="1" ht="24.75" customHeight="1">
      <c r="A52" s="135" t="s">
        <v>300</v>
      </c>
      <c r="B52" s="153">
        <v>49</v>
      </c>
      <c r="C52" s="266">
        <v>40597219</v>
      </c>
      <c r="D52" s="267">
        <v>41129</v>
      </c>
      <c r="E52" s="135" t="s">
        <v>37</v>
      </c>
      <c r="F52" s="266">
        <v>32.64</v>
      </c>
      <c r="G52" s="265">
        <f>34466.89/1.18</f>
        <v>29209.228813559323</v>
      </c>
      <c r="H52" s="135" t="s">
        <v>59</v>
      </c>
      <c r="I52" s="266" t="s">
        <v>78</v>
      </c>
    </row>
    <row r="53" spans="1:9" s="36" customFormat="1" ht="24.75" customHeight="1">
      <c r="A53" s="135" t="s">
        <v>300</v>
      </c>
      <c r="B53" s="153">
        <v>50</v>
      </c>
      <c r="C53" s="266">
        <v>40599298</v>
      </c>
      <c r="D53" s="267">
        <v>41129</v>
      </c>
      <c r="E53" s="135" t="s">
        <v>37</v>
      </c>
      <c r="F53" s="266">
        <v>24.6</v>
      </c>
      <c r="G53" s="266">
        <f>25976.89/1.18</f>
        <v>22014.313559322036</v>
      </c>
      <c r="H53" s="135" t="s">
        <v>59</v>
      </c>
      <c r="I53" s="266" t="s">
        <v>78</v>
      </c>
    </row>
    <row r="54" spans="1:9" s="36" customFormat="1" ht="24.75" customHeight="1">
      <c r="A54" s="135" t="s">
        <v>300</v>
      </c>
      <c r="B54" s="153">
        <v>51</v>
      </c>
      <c r="C54" s="266">
        <v>40599294</v>
      </c>
      <c r="D54" s="267">
        <v>41129</v>
      </c>
      <c r="E54" s="135" t="s">
        <v>37</v>
      </c>
      <c r="F54" s="266">
        <v>25.6</v>
      </c>
      <c r="G54" s="266">
        <f>27032.86/1.18</f>
        <v>22909.20338983051</v>
      </c>
      <c r="H54" s="135" t="s">
        <v>59</v>
      </c>
      <c r="I54" s="266" t="s">
        <v>78</v>
      </c>
    </row>
    <row r="55" spans="1:9" s="36" customFormat="1" ht="24.75" customHeight="1">
      <c r="A55" s="135" t="s">
        <v>300</v>
      </c>
      <c r="B55" s="153">
        <v>52</v>
      </c>
      <c r="C55" s="135">
        <v>40599301</v>
      </c>
      <c r="D55" s="267">
        <v>41129</v>
      </c>
      <c r="E55" s="135" t="s">
        <v>37</v>
      </c>
      <c r="F55" s="135">
        <v>27.68</v>
      </c>
      <c r="G55" s="135">
        <f>29229.27/1.18</f>
        <v>24770.567796610172</v>
      </c>
      <c r="H55" s="135" t="s">
        <v>50</v>
      </c>
      <c r="I55" s="266" t="s">
        <v>78</v>
      </c>
    </row>
    <row r="56" spans="1:9" s="36" customFormat="1" ht="24.75" customHeight="1">
      <c r="A56" s="135" t="s">
        <v>300</v>
      </c>
      <c r="B56" s="153">
        <v>53</v>
      </c>
      <c r="C56" s="135">
        <v>40602201</v>
      </c>
      <c r="D56" s="267">
        <v>41135</v>
      </c>
      <c r="E56" s="135" t="s">
        <v>37</v>
      </c>
      <c r="F56" s="135">
        <v>45</v>
      </c>
      <c r="G56" s="135">
        <f>47518.68/1.18</f>
        <v>40270.06779661017</v>
      </c>
      <c r="H56" s="135" t="s">
        <v>65</v>
      </c>
      <c r="I56" s="135" t="s">
        <v>79</v>
      </c>
    </row>
    <row r="57" spans="1:9" s="36" customFormat="1" ht="24.75" customHeight="1">
      <c r="A57" s="135" t="s">
        <v>300</v>
      </c>
      <c r="B57" s="153">
        <v>54</v>
      </c>
      <c r="C57" s="135">
        <v>40602225</v>
      </c>
      <c r="D57" s="267">
        <v>41127</v>
      </c>
      <c r="E57" s="135" t="s">
        <v>37</v>
      </c>
      <c r="F57" s="135">
        <v>70</v>
      </c>
      <c r="G57" s="135">
        <f>73917.96/1.18</f>
        <v>62642.33898305085</v>
      </c>
      <c r="H57" s="135" t="s">
        <v>65</v>
      </c>
      <c r="I57" s="135" t="s">
        <v>80</v>
      </c>
    </row>
    <row r="58" spans="1:9" s="36" customFormat="1" ht="24.75" customHeight="1">
      <c r="A58" s="135" t="s">
        <v>300</v>
      </c>
      <c r="B58" s="153">
        <v>55</v>
      </c>
      <c r="C58" s="266">
        <v>40608732</v>
      </c>
      <c r="D58" s="267">
        <v>41137</v>
      </c>
      <c r="E58" s="135" t="s">
        <v>37</v>
      </c>
      <c r="F58" s="266">
        <v>8</v>
      </c>
      <c r="G58" s="265">
        <v>466.1</v>
      </c>
      <c r="H58" s="266" t="s">
        <v>60</v>
      </c>
      <c r="I58" s="266" t="s">
        <v>187</v>
      </c>
    </row>
    <row r="59" spans="1:9" s="36" customFormat="1" ht="24.75" customHeight="1">
      <c r="A59" s="135" t="s">
        <v>300</v>
      </c>
      <c r="B59" s="153">
        <v>56</v>
      </c>
      <c r="C59" s="266">
        <v>40613105</v>
      </c>
      <c r="D59" s="267">
        <v>41134</v>
      </c>
      <c r="E59" s="135" t="s">
        <v>37</v>
      </c>
      <c r="F59" s="266">
        <v>7.5</v>
      </c>
      <c r="G59" s="265">
        <v>466.1</v>
      </c>
      <c r="H59" s="153" t="s">
        <v>32</v>
      </c>
      <c r="I59" s="266" t="s">
        <v>188</v>
      </c>
    </row>
    <row r="60" spans="1:9" s="13" customFormat="1" ht="15" customHeight="1">
      <c r="A60" s="135" t="s">
        <v>300</v>
      </c>
      <c r="B60" s="153">
        <v>57</v>
      </c>
      <c r="C60" s="153">
        <v>40574556</v>
      </c>
      <c r="D60" s="261">
        <v>41135</v>
      </c>
      <c r="E60" s="153" t="s">
        <v>273</v>
      </c>
      <c r="F60" s="153">
        <v>12</v>
      </c>
      <c r="G60" s="265">
        <v>466.1</v>
      </c>
      <c r="H60" s="136" t="s">
        <v>256</v>
      </c>
      <c r="I60" s="281" t="s">
        <v>274</v>
      </c>
    </row>
    <row r="61" spans="1:9" s="13" customFormat="1" ht="47.25">
      <c r="A61" s="135" t="s">
        <v>300</v>
      </c>
      <c r="B61" s="153">
        <v>58</v>
      </c>
      <c r="C61" s="153">
        <v>40574326</v>
      </c>
      <c r="D61" s="261">
        <v>41135</v>
      </c>
      <c r="E61" s="153" t="s">
        <v>273</v>
      </c>
      <c r="F61" s="153">
        <v>12</v>
      </c>
      <c r="G61" s="265">
        <v>466.1</v>
      </c>
      <c r="H61" s="136" t="s">
        <v>257</v>
      </c>
      <c r="I61" s="282" t="s">
        <v>275</v>
      </c>
    </row>
    <row r="62" spans="1:9" s="13" customFormat="1" ht="47.25">
      <c r="A62" s="135" t="s">
        <v>300</v>
      </c>
      <c r="B62" s="153">
        <v>59</v>
      </c>
      <c r="C62" s="153">
        <v>40599479</v>
      </c>
      <c r="D62" s="261">
        <v>41128</v>
      </c>
      <c r="E62" s="153" t="s">
        <v>273</v>
      </c>
      <c r="F62" s="153">
        <v>15</v>
      </c>
      <c r="G62" s="265">
        <v>466.1</v>
      </c>
      <c r="H62" s="136" t="s">
        <v>247</v>
      </c>
      <c r="I62" s="282" t="s">
        <v>276</v>
      </c>
    </row>
    <row r="63" spans="1:9" s="13" customFormat="1" ht="47.25">
      <c r="A63" s="135" t="s">
        <v>300</v>
      </c>
      <c r="B63" s="153">
        <v>60</v>
      </c>
      <c r="C63" s="153">
        <v>40602134</v>
      </c>
      <c r="D63" s="261">
        <v>41137</v>
      </c>
      <c r="E63" s="153" t="s">
        <v>273</v>
      </c>
      <c r="F63" s="153">
        <v>10</v>
      </c>
      <c r="G63" s="265">
        <v>466.1</v>
      </c>
      <c r="H63" s="136" t="s">
        <v>258</v>
      </c>
      <c r="I63" s="282" t="s">
        <v>277</v>
      </c>
    </row>
    <row r="64" spans="1:9" s="13" customFormat="1" ht="47.25">
      <c r="A64" s="135" t="s">
        <v>300</v>
      </c>
      <c r="B64" s="153">
        <v>61</v>
      </c>
      <c r="C64" s="153">
        <v>40604692</v>
      </c>
      <c r="D64" s="261">
        <v>41136</v>
      </c>
      <c r="E64" s="153" t="s">
        <v>273</v>
      </c>
      <c r="F64" s="153">
        <v>14</v>
      </c>
      <c r="G64" s="265">
        <v>466.1</v>
      </c>
      <c r="H64" s="136" t="s">
        <v>259</v>
      </c>
      <c r="I64" s="282" t="s">
        <v>278</v>
      </c>
    </row>
    <row r="65" spans="1:9" s="13" customFormat="1" ht="15" customHeight="1">
      <c r="A65" s="135" t="s">
        <v>300</v>
      </c>
      <c r="B65" s="153">
        <v>62</v>
      </c>
      <c r="C65" s="153">
        <v>40602705</v>
      </c>
      <c r="D65" s="261">
        <v>41135</v>
      </c>
      <c r="E65" s="153" t="s">
        <v>273</v>
      </c>
      <c r="F65" s="153">
        <v>15</v>
      </c>
      <c r="G65" s="265">
        <v>466.1</v>
      </c>
      <c r="H65" s="153" t="s">
        <v>264</v>
      </c>
      <c r="I65" s="282" t="s">
        <v>279</v>
      </c>
    </row>
    <row r="66" spans="1:9" s="13" customFormat="1" ht="47.25">
      <c r="A66" s="135" t="s">
        <v>300</v>
      </c>
      <c r="B66" s="153">
        <v>63</v>
      </c>
      <c r="C66" s="153">
        <v>40603613</v>
      </c>
      <c r="D66" s="261">
        <v>41123</v>
      </c>
      <c r="E66" s="153" t="s">
        <v>273</v>
      </c>
      <c r="F66" s="153">
        <v>7</v>
      </c>
      <c r="G66" s="265">
        <v>466.1</v>
      </c>
      <c r="H66" s="136" t="s">
        <v>259</v>
      </c>
      <c r="I66" s="282" t="s">
        <v>280</v>
      </c>
    </row>
    <row r="67" spans="1:9" s="13" customFormat="1" ht="47.25">
      <c r="A67" s="135" t="s">
        <v>300</v>
      </c>
      <c r="B67" s="153">
        <v>64</v>
      </c>
      <c r="C67" s="153">
        <v>40605481</v>
      </c>
      <c r="D67" s="261">
        <v>41129</v>
      </c>
      <c r="E67" s="153" t="s">
        <v>273</v>
      </c>
      <c r="F67" s="153">
        <v>6</v>
      </c>
      <c r="G67" s="265">
        <v>466.1</v>
      </c>
      <c r="H67" s="136" t="s">
        <v>260</v>
      </c>
      <c r="I67" s="282" t="s">
        <v>281</v>
      </c>
    </row>
    <row r="68" spans="1:9" s="13" customFormat="1" ht="47.25">
      <c r="A68" s="135" t="s">
        <v>300</v>
      </c>
      <c r="B68" s="153">
        <v>65</v>
      </c>
      <c r="C68" s="153">
        <v>40608194</v>
      </c>
      <c r="D68" s="261">
        <v>41137</v>
      </c>
      <c r="E68" s="153" t="s">
        <v>273</v>
      </c>
      <c r="F68" s="153">
        <v>6</v>
      </c>
      <c r="G68" s="265">
        <v>466.1</v>
      </c>
      <c r="H68" s="136" t="s">
        <v>261</v>
      </c>
      <c r="I68" s="282" t="s">
        <v>282</v>
      </c>
    </row>
    <row r="69" spans="1:9" s="13" customFormat="1" ht="47.25">
      <c r="A69" s="135" t="s">
        <v>300</v>
      </c>
      <c r="B69" s="153">
        <v>66</v>
      </c>
      <c r="C69" s="153">
        <v>40607984</v>
      </c>
      <c r="D69" s="261">
        <v>41134</v>
      </c>
      <c r="E69" s="153" t="s">
        <v>283</v>
      </c>
      <c r="F69" s="153">
        <v>120</v>
      </c>
      <c r="G69" s="153">
        <v>107386.87</v>
      </c>
      <c r="H69" s="136" t="s">
        <v>262</v>
      </c>
      <c r="I69" s="282" t="s">
        <v>284</v>
      </c>
    </row>
    <row r="70" spans="1:9" s="13" customFormat="1" ht="47.25">
      <c r="A70" s="135" t="s">
        <v>300</v>
      </c>
      <c r="B70" s="153">
        <v>67</v>
      </c>
      <c r="C70" s="153">
        <v>40608214</v>
      </c>
      <c r="D70" s="261">
        <v>41134</v>
      </c>
      <c r="E70" s="153" t="s">
        <v>273</v>
      </c>
      <c r="F70" s="153">
        <v>53</v>
      </c>
      <c r="G70" s="153">
        <v>47429.2</v>
      </c>
      <c r="H70" s="136" t="s">
        <v>262</v>
      </c>
      <c r="I70" s="282" t="s">
        <v>285</v>
      </c>
    </row>
    <row r="71" spans="1:9" s="13" customFormat="1" ht="47.25">
      <c r="A71" s="135" t="s">
        <v>300</v>
      </c>
      <c r="B71" s="153">
        <v>68</v>
      </c>
      <c r="C71" s="153">
        <v>40613035</v>
      </c>
      <c r="D71" s="261">
        <v>41148</v>
      </c>
      <c r="E71" s="153" t="s">
        <v>273</v>
      </c>
      <c r="F71" s="153">
        <v>4</v>
      </c>
      <c r="G71" s="265">
        <v>466.1</v>
      </c>
      <c r="H71" s="136" t="s">
        <v>245</v>
      </c>
      <c r="I71" s="282" t="s">
        <v>286</v>
      </c>
    </row>
    <row r="72" spans="1:9" s="13" customFormat="1" ht="47.25">
      <c r="A72" s="135" t="s">
        <v>300</v>
      </c>
      <c r="B72" s="153">
        <v>69</v>
      </c>
      <c r="C72" s="153">
        <v>40613608</v>
      </c>
      <c r="D72" s="261">
        <v>41148</v>
      </c>
      <c r="E72" s="153" t="s">
        <v>273</v>
      </c>
      <c r="F72" s="153">
        <v>14</v>
      </c>
      <c r="G72" s="265">
        <v>466.1</v>
      </c>
      <c r="H72" s="136" t="s">
        <v>263</v>
      </c>
      <c r="I72" s="282" t="s">
        <v>266</v>
      </c>
    </row>
    <row r="73" spans="1:9" s="13" customFormat="1" ht="47.25">
      <c r="A73" s="135" t="s">
        <v>300</v>
      </c>
      <c r="B73" s="153">
        <v>70</v>
      </c>
      <c r="C73" s="153">
        <v>40617270</v>
      </c>
      <c r="D73" s="261">
        <v>41152</v>
      </c>
      <c r="E73" s="153" t="s">
        <v>273</v>
      </c>
      <c r="F73" s="153">
        <v>3.5</v>
      </c>
      <c r="G73" s="265">
        <v>466.1</v>
      </c>
      <c r="H73" s="136" t="s">
        <v>246</v>
      </c>
      <c r="I73" s="282" t="s">
        <v>267</v>
      </c>
    </row>
    <row r="74" spans="1:9" s="13" customFormat="1" ht="29.25" customHeight="1">
      <c r="A74" s="135" t="s">
        <v>300</v>
      </c>
      <c r="B74" s="153">
        <v>71</v>
      </c>
      <c r="C74" s="260">
        <v>40607486</v>
      </c>
      <c r="D74" s="261">
        <v>41134</v>
      </c>
      <c r="E74" s="136" t="s">
        <v>37</v>
      </c>
      <c r="F74" s="153">
        <v>15</v>
      </c>
      <c r="G74" s="265">
        <v>466.1</v>
      </c>
      <c r="H74" s="263" t="s">
        <v>310</v>
      </c>
      <c r="I74" s="264" t="s">
        <v>311</v>
      </c>
    </row>
    <row r="75" spans="1:9" s="13" customFormat="1" ht="25.5" customHeight="1">
      <c r="A75" s="135" t="s">
        <v>300</v>
      </c>
      <c r="B75" s="153">
        <v>72</v>
      </c>
      <c r="C75" s="136">
        <v>40596799</v>
      </c>
      <c r="D75" s="261">
        <v>41123</v>
      </c>
      <c r="E75" s="136" t="s">
        <v>37</v>
      </c>
      <c r="F75" s="153">
        <v>15</v>
      </c>
      <c r="G75" s="265">
        <v>466.1</v>
      </c>
      <c r="H75" s="263" t="s">
        <v>312</v>
      </c>
      <c r="I75" s="136" t="s">
        <v>313</v>
      </c>
    </row>
    <row r="76" spans="1:9" s="13" customFormat="1" ht="28.5" customHeight="1">
      <c r="A76" s="135" t="s">
        <v>300</v>
      </c>
      <c r="B76" s="153">
        <v>73</v>
      </c>
      <c r="C76" s="136">
        <v>40615002</v>
      </c>
      <c r="D76" s="261">
        <v>41150</v>
      </c>
      <c r="E76" s="136" t="s">
        <v>37</v>
      </c>
      <c r="F76" s="153">
        <v>5</v>
      </c>
      <c r="G76" s="265">
        <v>466.1</v>
      </c>
      <c r="H76" s="263" t="s">
        <v>314</v>
      </c>
      <c r="I76" s="264" t="s">
        <v>315</v>
      </c>
    </row>
    <row r="77" spans="1:9" s="36" customFormat="1" ht="45" customHeight="1">
      <c r="A77" s="135" t="s">
        <v>300</v>
      </c>
      <c r="B77" s="153">
        <v>74</v>
      </c>
      <c r="C77" s="136">
        <v>40555767</v>
      </c>
      <c r="D77" s="269">
        <v>41135</v>
      </c>
      <c r="E77" s="135" t="s">
        <v>37</v>
      </c>
      <c r="F77" s="136">
        <v>5</v>
      </c>
      <c r="G77" s="265">
        <v>466.1</v>
      </c>
      <c r="H77" s="260" t="s">
        <v>343</v>
      </c>
      <c r="I77" s="136" t="s">
        <v>372</v>
      </c>
    </row>
    <row r="78" spans="1:9" s="36" customFormat="1" ht="45" customHeight="1">
      <c r="A78" s="135" t="s">
        <v>300</v>
      </c>
      <c r="B78" s="153">
        <v>75</v>
      </c>
      <c r="C78" s="136">
        <v>40601092</v>
      </c>
      <c r="D78" s="268">
        <v>41145</v>
      </c>
      <c r="E78" s="135" t="s">
        <v>37</v>
      </c>
      <c r="F78" s="136">
        <v>12</v>
      </c>
      <c r="G78" s="265">
        <v>466.1</v>
      </c>
      <c r="H78" s="260" t="s">
        <v>343</v>
      </c>
      <c r="I78" s="136" t="s">
        <v>373</v>
      </c>
    </row>
    <row r="79" spans="1:9" s="36" customFormat="1" ht="45" customHeight="1">
      <c r="A79" s="135" t="s">
        <v>300</v>
      </c>
      <c r="B79" s="153">
        <v>76</v>
      </c>
      <c r="C79" s="136">
        <v>40578517</v>
      </c>
      <c r="D79" s="268">
        <v>41130</v>
      </c>
      <c r="E79" s="135" t="s">
        <v>37</v>
      </c>
      <c r="F79" s="136">
        <v>10</v>
      </c>
      <c r="G79" s="265">
        <v>466.1</v>
      </c>
      <c r="H79" s="260" t="s">
        <v>344</v>
      </c>
      <c r="I79" s="136" t="s">
        <v>374</v>
      </c>
    </row>
    <row r="80" spans="1:9" s="36" customFormat="1" ht="45" customHeight="1">
      <c r="A80" s="135" t="s">
        <v>300</v>
      </c>
      <c r="B80" s="153">
        <v>77</v>
      </c>
      <c r="C80" s="136">
        <v>40587475</v>
      </c>
      <c r="D80" s="269">
        <v>41135</v>
      </c>
      <c r="E80" s="135" t="s">
        <v>37</v>
      </c>
      <c r="F80" s="136">
        <v>7</v>
      </c>
      <c r="G80" s="265">
        <v>466.1</v>
      </c>
      <c r="H80" s="260" t="s">
        <v>344</v>
      </c>
      <c r="I80" s="136" t="s">
        <v>375</v>
      </c>
    </row>
    <row r="81" spans="1:9" s="36" customFormat="1" ht="45" customHeight="1">
      <c r="A81" s="135" t="s">
        <v>300</v>
      </c>
      <c r="B81" s="153">
        <v>78</v>
      </c>
      <c r="C81" s="136">
        <v>40593893</v>
      </c>
      <c r="D81" s="269">
        <v>41128</v>
      </c>
      <c r="E81" s="135" t="s">
        <v>37</v>
      </c>
      <c r="F81" s="136">
        <v>15</v>
      </c>
      <c r="G81" s="265">
        <v>466.1</v>
      </c>
      <c r="H81" s="260" t="s">
        <v>344</v>
      </c>
      <c r="I81" s="136" t="s">
        <v>376</v>
      </c>
    </row>
    <row r="82" spans="1:9" s="36" customFormat="1" ht="45" customHeight="1">
      <c r="A82" s="135" t="s">
        <v>300</v>
      </c>
      <c r="B82" s="153">
        <v>79</v>
      </c>
      <c r="C82" s="136">
        <v>40574525</v>
      </c>
      <c r="D82" s="268">
        <v>41122</v>
      </c>
      <c r="E82" s="135" t="s">
        <v>37</v>
      </c>
      <c r="F82" s="136">
        <v>50</v>
      </c>
      <c r="G82" s="262">
        <v>98113.8559322034</v>
      </c>
      <c r="H82" s="260" t="s">
        <v>345</v>
      </c>
      <c r="I82" s="136" t="s">
        <v>377</v>
      </c>
    </row>
    <row r="83" spans="1:9" s="36" customFormat="1" ht="45" customHeight="1">
      <c r="A83" s="135" t="s">
        <v>300</v>
      </c>
      <c r="B83" s="153">
        <v>80</v>
      </c>
      <c r="C83" s="136">
        <v>40592177</v>
      </c>
      <c r="D83" s="269">
        <v>41144</v>
      </c>
      <c r="E83" s="135" t="s">
        <v>37</v>
      </c>
      <c r="F83" s="136">
        <v>7</v>
      </c>
      <c r="G83" s="265">
        <v>466.1</v>
      </c>
      <c r="H83" s="260" t="s">
        <v>345</v>
      </c>
      <c r="I83" s="136" t="s">
        <v>378</v>
      </c>
    </row>
    <row r="84" spans="1:9" s="36" customFormat="1" ht="45" customHeight="1">
      <c r="A84" s="135" t="s">
        <v>300</v>
      </c>
      <c r="B84" s="153">
        <v>81</v>
      </c>
      <c r="C84" s="136">
        <v>40606506</v>
      </c>
      <c r="D84" s="268">
        <v>41135</v>
      </c>
      <c r="E84" s="135" t="s">
        <v>37</v>
      </c>
      <c r="F84" s="136">
        <v>10</v>
      </c>
      <c r="G84" s="265">
        <v>466.1</v>
      </c>
      <c r="H84" s="260" t="s">
        <v>345</v>
      </c>
      <c r="I84" s="136" t="s">
        <v>379</v>
      </c>
    </row>
    <row r="85" spans="1:9" s="36" customFormat="1" ht="45" customHeight="1">
      <c r="A85" s="135" t="s">
        <v>300</v>
      </c>
      <c r="B85" s="153">
        <v>82</v>
      </c>
      <c r="C85" s="136">
        <v>40600738</v>
      </c>
      <c r="D85" s="269">
        <v>41136</v>
      </c>
      <c r="E85" s="135" t="s">
        <v>37</v>
      </c>
      <c r="F85" s="136">
        <v>5</v>
      </c>
      <c r="G85" s="265">
        <v>466.1</v>
      </c>
      <c r="H85" s="260" t="s">
        <v>345</v>
      </c>
      <c r="I85" s="136" t="s">
        <v>380</v>
      </c>
    </row>
    <row r="86" spans="1:9" s="36" customFormat="1" ht="45" customHeight="1">
      <c r="A86" s="135" t="s">
        <v>300</v>
      </c>
      <c r="B86" s="153">
        <v>83</v>
      </c>
      <c r="C86" s="136">
        <v>40589988</v>
      </c>
      <c r="D86" s="268">
        <v>41141</v>
      </c>
      <c r="E86" s="135" t="s">
        <v>37</v>
      </c>
      <c r="F86" s="136">
        <v>5</v>
      </c>
      <c r="G86" s="265">
        <v>466.1</v>
      </c>
      <c r="H86" s="260" t="s">
        <v>346</v>
      </c>
      <c r="I86" s="136" t="s">
        <v>381</v>
      </c>
    </row>
    <row r="87" spans="1:9" s="36" customFormat="1" ht="45" customHeight="1">
      <c r="A87" s="135" t="s">
        <v>300</v>
      </c>
      <c r="B87" s="153">
        <v>84</v>
      </c>
      <c r="C87" s="136">
        <v>40590567</v>
      </c>
      <c r="D87" s="269">
        <v>41123</v>
      </c>
      <c r="E87" s="135" t="s">
        <v>37</v>
      </c>
      <c r="F87" s="136">
        <v>60</v>
      </c>
      <c r="G87" s="262">
        <v>53693.432203389835</v>
      </c>
      <c r="H87" s="260" t="s">
        <v>346</v>
      </c>
      <c r="I87" s="136" t="s">
        <v>382</v>
      </c>
    </row>
    <row r="88" spans="1:9" s="36" customFormat="1" ht="45" customHeight="1">
      <c r="A88" s="135" t="s">
        <v>300</v>
      </c>
      <c r="B88" s="153">
        <v>85</v>
      </c>
      <c r="C88" s="136">
        <v>40605272</v>
      </c>
      <c r="D88" s="268">
        <v>41137</v>
      </c>
      <c r="E88" s="135" t="s">
        <v>37</v>
      </c>
      <c r="F88" s="136">
        <v>5</v>
      </c>
      <c r="G88" s="265">
        <v>466.1</v>
      </c>
      <c r="H88" s="260" t="s">
        <v>346</v>
      </c>
      <c r="I88" s="136" t="s">
        <v>383</v>
      </c>
    </row>
    <row r="89" spans="1:9" s="36" customFormat="1" ht="45" customHeight="1">
      <c r="A89" s="135" t="s">
        <v>300</v>
      </c>
      <c r="B89" s="153">
        <v>86</v>
      </c>
      <c r="C89" s="136">
        <v>40605580</v>
      </c>
      <c r="D89" s="269">
        <v>41145</v>
      </c>
      <c r="E89" s="135" t="s">
        <v>37</v>
      </c>
      <c r="F89" s="136">
        <v>5</v>
      </c>
      <c r="G89" s="265">
        <v>466.1</v>
      </c>
      <c r="H89" s="260" t="s">
        <v>346</v>
      </c>
      <c r="I89" s="136" t="s">
        <v>384</v>
      </c>
    </row>
    <row r="90" spans="1:9" s="36" customFormat="1" ht="45" customHeight="1">
      <c r="A90" s="135" t="s">
        <v>300</v>
      </c>
      <c r="B90" s="153">
        <v>87</v>
      </c>
      <c r="C90" s="136">
        <v>40607560</v>
      </c>
      <c r="D90" s="269">
        <v>41143</v>
      </c>
      <c r="E90" s="135" t="s">
        <v>37</v>
      </c>
      <c r="F90" s="136">
        <v>15</v>
      </c>
      <c r="G90" s="265">
        <v>466.1</v>
      </c>
      <c r="H90" s="260" t="s">
        <v>346</v>
      </c>
      <c r="I90" s="136" t="s">
        <v>385</v>
      </c>
    </row>
    <row r="91" spans="1:9" s="36" customFormat="1" ht="40.5" customHeight="1">
      <c r="A91" s="135" t="s">
        <v>300</v>
      </c>
      <c r="B91" s="153">
        <v>88</v>
      </c>
      <c r="C91" s="136">
        <v>40550263</v>
      </c>
      <c r="D91" s="268">
        <v>41124</v>
      </c>
      <c r="E91" s="135" t="s">
        <v>386</v>
      </c>
      <c r="F91" s="136">
        <v>3000</v>
      </c>
      <c r="G91" s="270">
        <v>2684671.6525423727</v>
      </c>
      <c r="H91" s="260" t="s">
        <v>347</v>
      </c>
      <c r="I91" s="136" t="s">
        <v>387</v>
      </c>
    </row>
    <row r="92" spans="1:9" s="36" customFormat="1" ht="37.5" customHeight="1">
      <c r="A92" s="135" t="s">
        <v>300</v>
      </c>
      <c r="B92" s="153">
        <v>89</v>
      </c>
      <c r="C92" s="136">
        <v>40574303</v>
      </c>
      <c r="D92" s="268">
        <v>41124</v>
      </c>
      <c r="E92" s="135" t="s">
        <v>37</v>
      </c>
      <c r="F92" s="136">
        <v>15</v>
      </c>
      <c r="G92" s="265">
        <v>466.1</v>
      </c>
      <c r="H92" s="260" t="s">
        <v>388</v>
      </c>
      <c r="I92" s="136" t="s">
        <v>389</v>
      </c>
    </row>
    <row r="93" spans="1:9" s="36" customFormat="1" ht="42.75" customHeight="1">
      <c r="A93" s="135" t="s">
        <v>300</v>
      </c>
      <c r="B93" s="153">
        <v>90</v>
      </c>
      <c r="C93" s="136">
        <v>40593960</v>
      </c>
      <c r="D93" s="269">
        <v>41124</v>
      </c>
      <c r="E93" s="135" t="s">
        <v>37</v>
      </c>
      <c r="F93" s="136">
        <v>15</v>
      </c>
      <c r="G93" s="265">
        <v>466.1</v>
      </c>
      <c r="H93" s="260" t="s">
        <v>388</v>
      </c>
      <c r="I93" s="136" t="s">
        <v>390</v>
      </c>
    </row>
    <row r="94" spans="1:9" s="36" customFormat="1" ht="47.25" customHeight="1">
      <c r="A94" s="135" t="s">
        <v>300</v>
      </c>
      <c r="B94" s="153">
        <v>91</v>
      </c>
      <c r="C94" s="136">
        <v>40594014</v>
      </c>
      <c r="D94" s="268">
        <v>41123</v>
      </c>
      <c r="E94" s="135" t="s">
        <v>37</v>
      </c>
      <c r="F94" s="136">
        <v>15</v>
      </c>
      <c r="G94" s="265">
        <v>466.1</v>
      </c>
      <c r="H94" s="260" t="s">
        <v>388</v>
      </c>
      <c r="I94" s="136" t="s">
        <v>391</v>
      </c>
    </row>
    <row r="95" spans="1:9" s="36" customFormat="1" ht="54" customHeight="1">
      <c r="A95" s="135" t="s">
        <v>300</v>
      </c>
      <c r="B95" s="153">
        <v>92</v>
      </c>
      <c r="C95" s="136">
        <v>40596431</v>
      </c>
      <c r="D95" s="271">
        <v>41137</v>
      </c>
      <c r="E95" s="135" t="s">
        <v>37</v>
      </c>
      <c r="F95" s="136">
        <v>5</v>
      </c>
      <c r="G95" s="265">
        <v>466.1</v>
      </c>
      <c r="H95" s="260" t="s">
        <v>331</v>
      </c>
      <c r="I95" s="136" t="s">
        <v>392</v>
      </c>
    </row>
    <row r="96" spans="1:9" s="36" customFormat="1" ht="44.25" customHeight="1">
      <c r="A96" s="135" t="s">
        <v>300</v>
      </c>
      <c r="B96" s="153">
        <v>93</v>
      </c>
      <c r="C96" s="136">
        <v>40605391</v>
      </c>
      <c r="D96" s="269">
        <v>41144</v>
      </c>
      <c r="E96" s="135" t="s">
        <v>37</v>
      </c>
      <c r="F96" s="136">
        <v>15</v>
      </c>
      <c r="G96" s="265">
        <v>466.1</v>
      </c>
      <c r="H96" s="260" t="s">
        <v>326</v>
      </c>
      <c r="I96" s="136" t="s">
        <v>393</v>
      </c>
    </row>
    <row r="97" spans="1:9" s="36" customFormat="1" ht="36.75" customHeight="1">
      <c r="A97" s="135" t="s">
        <v>300</v>
      </c>
      <c r="B97" s="153">
        <v>94</v>
      </c>
      <c r="C97" s="136">
        <v>40605651</v>
      </c>
      <c r="D97" s="269">
        <v>41143</v>
      </c>
      <c r="E97" s="135" t="s">
        <v>37</v>
      </c>
      <c r="F97" s="136">
        <v>5</v>
      </c>
      <c r="G97" s="265">
        <v>466.1</v>
      </c>
      <c r="H97" s="260" t="s">
        <v>326</v>
      </c>
      <c r="I97" s="136" t="s">
        <v>394</v>
      </c>
    </row>
    <row r="98" spans="1:9" s="36" customFormat="1" ht="44.25" customHeight="1">
      <c r="A98" s="135" t="s">
        <v>300</v>
      </c>
      <c r="B98" s="153">
        <v>95</v>
      </c>
      <c r="C98" s="136">
        <v>40594402</v>
      </c>
      <c r="D98" s="268">
        <v>41128</v>
      </c>
      <c r="E98" s="135" t="s">
        <v>37</v>
      </c>
      <c r="F98" s="136">
        <v>10</v>
      </c>
      <c r="G98" s="265">
        <v>466.1</v>
      </c>
      <c r="H98" s="260" t="s">
        <v>395</v>
      </c>
      <c r="I98" s="136" t="s">
        <v>396</v>
      </c>
    </row>
    <row r="99" spans="1:9" s="36" customFormat="1" ht="54" customHeight="1">
      <c r="A99" s="135" t="s">
        <v>300</v>
      </c>
      <c r="B99" s="153">
        <v>96</v>
      </c>
      <c r="C99" s="136">
        <v>40589909</v>
      </c>
      <c r="D99" s="269">
        <v>41124</v>
      </c>
      <c r="E99" s="135" t="s">
        <v>37</v>
      </c>
      <c r="F99" s="136">
        <v>5</v>
      </c>
      <c r="G99" s="265">
        <v>466.1</v>
      </c>
      <c r="H99" s="260" t="s">
        <v>330</v>
      </c>
      <c r="I99" s="136" t="s">
        <v>397</v>
      </c>
    </row>
    <row r="100" spans="1:9" s="36" customFormat="1" ht="47.25">
      <c r="A100" s="135" t="s">
        <v>300</v>
      </c>
      <c r="B100" s="153">
        <v>97</v>
      </c>
      <c r="C100" s="136">
        <v>40599475</v>
      </c>
      <c r="D100" s="268">
        <v>41134</v>
      </c>
      <c r="E100" s="135" t="s">
        <v>386</v>
      </c>
      <c r="F100" s="136">
        <v>764</v>
      </c>
      <c r="G100" s="272">
        <v>683696.381355</v>
      </c>
      <c r="H100" s="260" t="s">
        <v>337</v>
      </c>
      <c r="I100" s="136" t="s">
        <v>398</v>
      </c>
    </row>
    <row r="101" spans="1:9" s="36" customFormat="1" ht="47.25">
      <c r="A101" s="135" t="s">
        <v>300</v>
      </c>
      <c r="B101" s="153">
        <v>98</v>
      </c>
      <c r="C101" s="136">
        <v>40605325</v>
      </c>
      <c r="D101" s="269">
        <v>41137</v>
      </c>
      <c r="E101" s="135" t="s">
        <v>37</v>
      </c>
      <c r="F101" s="136">
        <v>5</v>
      </c>
      <c r="G101" s="265">
        <v>466.1</v>
      </c>
      <c r="H101" s="260" t="s">
        <v>337</v>
      </c>
      <c r="I101" s="136" t="s">
        <v>399</v>
      </c>
    </row>
    <row r="102" spans="1:9" s="36" customFormat="1" ht="47.25">
      <c r="A102" s="135" t="s">
        <v>300</v>
      </c>
      <c r="B102" s="153">
        <v>99</v>
      </c>
      <c r="C102" s="136">
        <v>40610235</v>
      </c>
      <c r="D102" s="268">
        <v>41151</v>
      </c>
      <c r="E102" s="135" t="s">
        <v>37</v>
      </c>
      <c r="F102" s="136">
        <v>5</v>
      </c>
      <c r="G102" s="265">
        <v>466.1</v>
      </c>
      <c r="H102" s="260" t="s">
        <v>338</v>
      </c>
      <c r="I102" s="136" t="s">
        <v>366</v>
      </c>
    </row>
    <row r="103" spans="1:9" s="36" customFormat="1" ht="47.25">
      <c r="A103" s="135" t="s">
        <v>300</v>
      </c>
      <c r="B103" s="153">
        <v>100</v>
      </c>
      <c r="C103" s="136">
        <v>40596641</v>
      </c>
      <c r="D103" s="269">
        <v>41137</v>
      </c>
      <c r="E103" s="135" t="s">
        <v>37</v>
      </c>
      <c r="F103" s="136">
        <v>15</v>
      </c>
      <c r="G103" s="265">
        <v>466.1</v>
      </c>
      <c r="H103" s="260" t="s">
        <v>336</v>
      </c>
      <c r="I103" s="136" t="s">
        <v>400</v>
      </c>
    </row>
    <row r="104" spans="1:9" s="36" customFormat="1" ht="47.25">
      <c r="A104" s="135" t="s">
        <v>300</v>
      </c>
      <c r="B104" s="153">
        <v>101</v>
      </c>
      <c r="C104" s="136">
        <v>40590424</v>
      </c>
      <c r="D104" s="269">
        <v>41130</v>
      </c>
      <c r="E104" s="135" t="s">
        <v>37</v>
      </c>
      <c r="F104" s="136">
        <v>15</v>
      </c>
      <c r="G104" s="265">
        <v>466.1</v>
      </c>
      <c r="H104" s="260" t="s">
        <v>329</v>
      </c>
      <c r="I104" s="136" t="s">
        <v>401</v>
      </c>
    </row>
    <row r="105" spans="1:9" s="36" customFormat="1" ht="47.25">
      <c r="A105" s="135" t="s">
        <v>300</v>
      </c>
      <c r="B105" s="153">
        <v>102</v>
      </c>
      <c r="C105" s="136">
        <v>40605442</v>
      </c>
      <c r="D105" s="269">
        <v>41136</v>
      </c>
      <c r="E105" s="135" t="s">
        <v>37</v>
      </c>
      <c r="F105" s="136">
        <v>5</v>
      </c>
      <c r="G105" s="265">
        <v>466.1</v>
      </c>
      <c r="H105" s="260" t="s">
        <v>329</v>
      </c>
      <c r="I105" s="136" t="s">
        <v>402</v>
      </c>
    </row>
    <row r="106" spans="1:9" s="36" customFormat="1" ht="47.25">
      <c r="A106" s="135" t="s">
        <v>300</v>
      </c>
      <c r="B106" s="153">
        <v>103</v>
      </c>
      <c r="C106" s="136">
        <v>40610102</v>
      </c>
      <c r="D106" s="269">
        <v>41145</v>
      </c>
      <c r="E106" s="135" t="s">
        <v>37</v>
      </c>
      <c r="F106" s="136">
        <v>8</v>
      </c>
      <c r="G106" s="265">
        <v>466.1</v>
      </c>
      <c r="H106" s="260" t="s">
        <v>329</v>
      </c>
      <c r="I106" s="136" t="s">
        <v>368</v>
      </c>
    </row>
    <row r="107" spans="1:9" s="36" customFormat="1" ht="47.25">
      <c r="A107" s="135" t="s">
        <v>300</v>
      </c>
      <c r="B107" s="153">
        <v>104</v>
      </c>
      <c r="C107" s="136">
        <v>40610158</v>
      </c>
      <c r="D107" s="268">
        <v>41148</v>
      </c>
      <c r="E107" s="135" t="s">
        <v>37</v>
      </c>
      <c r="F107" s="136">
        <v>15</v>
      </c>
      <c r="G107" s="265">
        <v>466.1</v>
      </c>
      <c r="H107" s="260" t="s">
        <v>329</v>
      </c>
      <c r="I107" s="136" t="s">
        <v>369</v>
      </c>
    </row>
    <row r="108" spans="1:9" s="13" customFormat="1" ht="47.25">
      <c r="A108" s="135" t="s">
        <v>300</v>
      </c>
      <c r="B108" s="153">
        <v>105</v>
      </c>
      <c r="C108" s="136">
        <v>40587688</v>
      </c>
      <c r="D108" s="269">
        <v>41124</v>
      </c>
      <c r="E108" s="135" t="s">
        <v>37</v>
      </c>
      <c r="F108" s="136">
        <v>15</v>
      </c>
      <c r="G108" s="265">
        <v>466.1</v>
      </c>
      <c r="H108" s="260" t="s">
        <v>403</v>
      </c>
      <c r="I108" s="136" t="s">
        <v>404</v>
      </c>
    </row>
    <row r="109" spans="1:9" s="13" customFormat="1" ht="47.25">
      <c r="A109" s="135" t="s">
        <v>300</v>
      </c>
      <c r="B109" s="153">
        <v>106</v>
      </c>
      <c r="C109" s="136">
        <v>40587767</v>
      </c>
      <c r="D109" s="269">
        <v>41128</v>
      </c>
      <c r="E109" s="135" t="s">
        <v>37</v>
      </c>
      <c r="F109" s="136">
        <v>5</v>
      </c>
      <c r="G109" s="265">
        <v>466.1</v>
      </c>
      <c r="H109" s="260" t="s">
        <v>403</v>
      </c>
      <c r="I109" s="136" t="s">
        <v>405</v>
      </c>
    </row>
    <row r="110" spans="1:9" s="13" customFormat="1" ht="47.25">
      <c r="A110" s="135" t="s">
        <v>300</v>
      </c>
      <c r="B110" s="153">
        <v>107</v>
      </c>
      <c r="C110" s="136">
        <v>40596569</v>
      </c>
      <c r="D110" s="269">
        <v>41135</v>
      </c>
      <c r="E110" s="135" t="s">
        <v>37</v>
      </c>
      <c r="F110" s="136">
        <v>15</v>
      </c>
      <c r="G110" s="265">
        <v>466.1</v>
      </c>
      <c r="H110" s="260" t="s">
        <v>403</v>
      </c>
      <c r="I110" s="136" t="s">
        <v>406</v>
      </c>
    </row>
    <row r="111" spans="1:10" s="284" customFormat="1" ht="30" customHeight="1">
      <c r="A111" s="135" t="s">
        <v>300</v>
      </c>
      <c r="B111" s="153">
        <v>108</v>
      </c>
      <c r="C111" s="136">
        <v>40592057</v>
      </c>
      <c r="D111" s="269">
        <v>41134</v>
      </c>
      <c r="E111" s="153" t="s">
        <v>37</v>
      </c>
      <c r="F111" s="136">
        <v>15</v>
      </c>
      <c r="G111" s="265">
        <v>466.1</v>
      </c>
      <c r="H111" s="136" t="s">
        <v>437</v>
      </c>
      <c r="I111" s="136" t="s">
        <v>454</v>
      </c>
      <c r="J111" s="283"/>
    </row>
    <row r="112" spans="1:10" s="284" customFormat="1" ht="30" customHeight="1">
      <c r="A112" s="135" t="s">
        <v>300</v>
      </c>
      <c r="B112" s="153">
        <v>109</v>
      </c>
      <c r="C112" s="136">
        <v>40593162</v>
      </c>
      <c r="D112" s="269">
        <v>41130</v>
      </c>
      <c r="E112" s="153" t="s">
        <v>37</v>
      </c>
      <c r="F112" s="136">
        <v>26</v>
      </c>
      <c r="G112" s="273">
        <v>23267.152542372885</v>
      </c>
      <c r="H112" s="136" t="s">
        <v>443</v>
      </c>
      <c r="I112" s="136" t="s">
        <v>455</v>
      </c>
      <c r="J112" s="283"/>
    </row>
    <row r="113" spans="1:10" s="285" customFormat="1" ht="30" customHeight="1">
      <c r="A113" s="135" t="s">
        <v>300</v>
      </c>
      <c r="B113" s="153">
        <v>110</v>
      </c>
      <c r="C113" s="136">
        <v>40600275</v>
      </c>
      <c r="D113" s="269">
        <v>41136</v>
      </c>
      <c r="E113" s="153" t="s">
        <v>456</v>
      </c>
      <c r="F113" s="136">
        <v>2018</v>
      </c>
      <c r="G113" s="273">
        <v>5957394.508474576</v>
      </c>
      <c r="H113" s="136" t="s">
        <v>446</v>
      </c>
      <c r="I113" s="136" t="s">
        <v>457</v>
      </c>
      <c r="J113" s="283"/>
    </row>
    <row r="114" spans="1:10" s="284" customFormat="1" ht="30" customHeight="1">
      <c r="A114" s="135" t="s">
        <v>300</v>
      </c>
      <c r="B114" s="153">
        <v>111</v>
      </c>
      <c r="C114" s="136">
        <v>40600281</v>
      </c>
      <c r="D114" s="269">
        <v>41136</v>
      </c>
      <c r="E114" s="153" t="s">
        <v>456</v>
      </c>
      <c r="F114" s="136">
        <v>993</v>
      </c>
      <c r="G114" s="273">
        <v>888626.3220338984</v>
      </c>
      <c r="H114" s="136" t="s">
        <v>446</v>
      </c>
      <c r="I114" s="136" t="s">
        <v>457</v>
      </c>
      <c r="J114" s="283"/>
    </row>
    <row r="115" spans="1:10" s="284" customFormat="1" ht="34.5" customHeight="1">
      <c r="A115" s="135" t="s">
        <v>300</v>
      </c>
      <c r="B115" s="153">
        <v>112</v>
      </c>
      <c r="C115" s="136">
        <v>40600290</v>
      </c>
      <c r="D115" s="269">
        <v>41136</v>
      </c>
      <c r="E115" s="153" t="s">
        <v>456</v>
      </c>
      <c r="F115" s="136">
        <v>953</v>
      </c>
      <c r="G115" s="273">
        <v>852830.686440678</v>
      </c>
      <c r="H115" s="136" t="s">
        <v>446</v>
      </c>
      <c r="I115" s="136" t="s">
        <v>457</v>
      </c>
      <c r="J115" s="283"/>
    </row>
    <row r="116" spans="1:10" s="286" customFormat="1" ht="30" customHeight="1">
      <c r="A116" s="135" t="s">
        <v>300</v>
      </c>
      <c r="B116" s="153">
        <v>113</v>
      </c>
      <c r="C116" s="153">
        <v>40600303</v>
      </c>
      <c r="D116" s="269">
        <v>41136</v>
      </c>
      <c r="E116" s="153" t="s">
        <v>458</v>
      </c>
      <c r="F116" s="153">
        <v>404</v>
      </c>
      <c r="G116" s="262">
        <v>466843.55084745766</v>
      </c>
      <c r="H116" s="136" t="s">
        <v>446</v>
      </c>
      <c r="I116" s="136" t="s">
        <v>457</v>
      </c>
      <c r="J116" s="283"/>
    </row>
    <row r="117" spans="1:10" s="286" customFormat="1" ht="29.25" customHeight="1">
      <c r="A117" s="135" t="s">
        <v>300</v>
      </c>
      <c r="B117" s="153">
        <v>114</v>
      </c>
      <c r="C117" s="153">
        <v>40600311</v>
      </c>
      <c r="D117" s="269">
        <v>41136</v>
      </c>
      <c r="E117" s="153" t="s">
        <v>458</v>
      </c>
      <c r="F117" s="153">
        <v>394</v>
      </c>
      <c r="G117" s="262">
        <v>352586.8813559322</v>
      </c>
      <c r="H117" s="136" t="s">
        <v>438</v>
      </c>
      <c r="I117" s="136" t="s">
        <v>457</v>
      </c>
      <c r="J117" s="283"/>
    </row>
    <row r="118" spans="1:10" s="286" customFormat="1" ht="30" customHeight="1">
      <c r="A118" s="135" t="s">
        <v>300</v>
      </c>
      <c r="B118" s="153">
        <v>115</v>
      </c>
      <c r="C118" s="153">
        <v>40600309</v>
      </c>
      <c r="D118" s="269">
        <v>41136</v>
      </c>
      <c r="E118" s="153" t="s">
        <v>458</v>
      </c>
      <c r="F118" s="153">
        <v>353</v>
      </c>
      <c r="G118" s="262">
        <v>315896.3559322034</v>
      </c>
      <c r="H118" s="136" t="s">
        <v>438</v>
      </c>
      <c r="I118" s="136" t="s">
        <v>457</v>
      </c>
      <c r="J118" s="283"/>
    </row>
    <row r="119" spans="1:10" s="286" customFormat="1" ht="30" customHeight="1">
      <c r="A119" s="135" t="s">
        <v>300</v>
      </c>
      <c r="B119" s="153">
        <v>116</v>
      </c>
      <c r="C119" s="153">
        <v>40600316</v>
      </c>
      <c r="D119" s="269">
        <v>41136</v>
      </c>
      <c r="E119" s="153" t="s">
        <v>458</v>
      </c>
      <c r="F119" s="153">
        <v>341</v>
      </c>
      <c r="G119" s="262">
        <v>305157.67796610174</v>
      </c>
      <c r="H119" s="136" t="s">
        <v>446</v>
      </c>
      <c r="I119" s="136" t="s">
        <v>457</v>
      </c>
      <c r="J119" s="283"/>
    </row>
    <row r="120" spans="1:10" s="286" customFormat="1" ht="30" customHeight="1">
      <c r="A120" s="135" t="s">
        <v>300</v>
      </c>
      <c r="B120" s="153">
        <v>117</v>
      </c>
      <c r="C120" s="153">
        <v>40600321</v>
      </c>
      <c r="D120" s="269">
        <v>41136</v>
      </c>
      <c r="E120" s="153" t="s">
        <v>37</v>
      </c>
      <c r="F120" s="153">
        <v>100</v>
      </c>
      <c r="G120" s="262">
        <v>89489.0593220339</v>
      </c>
      <c r="H120" s="136" t="s">
        <v>438</v>
      </c>
      <c r="I120" s="136" t="s">
        <v>457</v>
      </c>
      <c r="J120" s="283"/>
    </row>
    <row r="121" spans="1:10" s="286" customFormat="1" ht="30" customHeight="1">
      <c r="A121" s="135" t="s">
        <v>300</v>
      </c>
      <c r="B121" s="153">
        <v>118</v>
      </c>
      <c r="C121" s="136">
        <v>40606107</v>
      </c>
      <c r="D121" s="274">
        <v>41135</v>
      </c>
      <c r="E121" s="153" t="s">
        <v>37</v>
      </c>
      <c r="F121" s="275">
        <v>10</v>
      </c>
      <c r="G121" s="265">
        <v>466.1</v>
      </c>
      <c r="H121" s="275" t="s">
        <v>444</v>
      </c>
      <c r="I121" s="275" t="s">
        <v>459</v>
      </c>
      <c r="J121" s="283"/>
    </row>
    <row r="122" spans="1:10" s="286" customFormat="1" ht="30" customHeight="1">
      <c r="A122" s="135" t="s">
        <v>300</v>
      </c>
      <c r="B122" s="153">
        <v>119</v>
      </c>
      <c r="C122" s="136">
        <v>40606110</v>
      </c>
      <c r="D122" s="274">
        <v>41135</v>
      </c>
      <c r="E122" s="153" t="s">
        <v>37</v>
      </c>
      <c r="F122" s="275">
        <v>9</v>
      </c>
      <c r="G122" s="265">
        <v>466.1</v>
      </c>
      <c r="H122" s="275" t="s">
        <v>437</v>
      </c>
      <c r="I122" s="275" t="s">
        <v>460</v>
      </c>
      <c r="J122" s="283"/>
    </row>
    <row r="123" spans="1:10" s="286" customFormat="1" ht="30" customHeight="1">
      <c r="A123" s="135" t="s">
        <v>300</v>
      </c>
      <c r="B123" s="153">
        <v>120</v>
      </c>
      <c r="C123" s="136">
        <v>40609329</v>
      </c>
      <c r="D123" s="269">
        <v>41136</v>
      </c>
      <c r="E123" s="153" t="s">
        <v>37</v>
      </c>
      <c r="F123" s="136">
        <v>15</v>
      </c>
      <c r="G123" s="265">
        <v>466.1</v>
      </c>
      <c r="H123" s="136" t="s">
        <v>433</v>
      </c>
      <c r="I123" s="136" t="s">
        <v>447</v>
      </c>
      <c r="J123" s="283"/>
    </row>
    <row r="124" spans="6:8" ht="15">
      <c r="F124" s="72"/>
      <c r="G124" s="64"/>
      <c r="H124" s="73"/>
    </row>
  </sheetData>
  <sheetProtection/>
  <autoFilter ref="A3:I12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59"/>
  <sheetViews>
    <sheetView zoomScale="70" zoomScaleNormal="70" zoomScalePageLayoutView="0" workbookViewId="0" topLeftCell="A94">
      <selection activeCell="A103" sqref="A103:IV113"/>
    </sheetView>
  </sheetViews>
  <sheetFormatPr defaultColWidth="9.140625" defaultRowHeight="15"/>
  <cols>
    <col min="1" max="1" width="16.140625" style="47" customWidth="1"/>
    <col min="2" max="2" width="8.57421875" style="13" customWidth="1"/>
    <col min="3" max="3" width="16.57421875" style="13" customWidth="1"/>
    <col min="4" max="4" width="10.7109375" style="37" customWidth="1"/>
    <col min="5" max="5" width="8.421875" style="13" customWidth="1"/>
    <col min="6" max="6" width="8.8515625" style="46" customWidth="1"/>
    <col min="7" max="7" width="14.57421875" style="24" customWidth="1"/>
    <col min="8" max="8" width="45.8515625" style="44" customWidth="1"/>
    <col min="9" max="9" width="43.28125" style="13" customWidth="1"/>
    <col min="10" max="10" width="16.8515625" style="13" customWidth="1"/>
    <col min="11" max="16384" width="9.140625" style="13" customWidth="1"/>
  </cols>
  <sheetData>
    <row r="1" spans="1:8" s="42" customFormat="1" ht="15">
      <c r="A1" s="50"/>
      <c r="B1" s="51" t="s">
        <v>167</v>
      </c>
      <c r="C1" s="51"/>
      <c r="D1" s="52"/>
      <c r="E1" s="51"/>
      <c r="F1" s="53"/>
      <c r="G1" s="54"/>
      <c r="H1" s="43"/>
    </row>
    <row r="2" spans="1:9" s="42" customFormat="1" ht="120">
      <c r="A2" s="48" t="s">
        <v>0</v>
      </c>
      <c r="B2" s="17" t="s">
        <v>1</v>
      </c>
      <c r="C2" s="17" t="s">
        <v>9</v>
      </c>
      <c r="D2" s="41" t="s">
        <v>13</v>
      </c>
      <c r="E2" s="40" t="s">
        <v>12</v>
      </c>
      <c r="F2" s="17" t="s">
        <v>27</v>
      </c>
      <c r="G2" s="17" t="s">
        <v>38</v>
      </c>
      <c r="H2" s="17" t="s">
        <v>28</v>
      </c>
      <c r="I2" s="21" t="s">
        <v>41</v>
      </c>
    </row>
    <row r="3" spans="1:9" s="42" customFormat="1" ht="15">
      <c r="A3" s="55"/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1">
        <v>8</v>
      </c>
    </row>
    <row r="4" spans="1:9" s="42" customFormat="1" ht="15">
      <c r="A4" s="55"/>
      <c r="B4" s="27"/>
      <c r="C4" s="27"/>
      <c r="D4" s="27"/>
      <c r="E4" s="27"/>
      <c r="F4" s="27"/>
      <c r="G4" s="27"/>
      <c r="H4" s="27"/>
      <c r="I4" s="56"/>
    </row>
    <row r="5" spans="1:9" s="20" customFormat="1" ht="26.25" customHeight="1">
      <c r="A5" s="15" t="s">
        <v>31</v>
      </c>
      <c r="B5" s="21">
        <v>1</v>
      </c>
      <c r="C5" s="17">
        <v>40044646</v>
      </c>
      <c r="D5" s="49">
        <f aca="true" t="shared" si="0" ref="D5:D38">550/1.18</f>
        <v>466.10169491525426</v>
      </c>
      <c r="E5" s="95">
        <v>15</v>
      </c>
      <c r="F5" s="95">
        <v>620</v>
      </c>
      <c r="G5" s="96">
        <v>41143</v>
      </c>
      <c r="H5" s="17" t="s">
        <v>53</v>
      </c>
      <c r="I5" s="17" t="s">
        <v>157</v>
      </c>
    </row>
    <row r="6" spans="1:9" s="20" customFormat="1" ht="26.25" customHeight="1">
      <c r="A6" s="15" t="s">
        <v>31</v>
      </c>
      <c r="B6" s="21">
        <v>2</v>
      </c>
      <c r="C6" s="17">
        <v>40090973</v>
      </c>
      <c r="D6" s="49">
        <f t="shared" si="0"/>
        <v>466.10169491525426</v>
      </c>
      <c r="E6" s="35">
        <v>5</v>
      </c>
      <c r="F6" s="95">
        <v>506</v>
      </c>
      <c r="G6" s="96">
        <v>41151</v>
      </c>
      <c r="H6" s="17" t="s">
        <v>60</v>
      </c>
      <c r="I6" s="17" t="s">
        <v>113</v>
      </c>
    </row>
    <row r="7" spans="1:9" s="20" customFormat="1" ht="26.25" customHeight="1">
      <c r="A7" s="15" t="s">
        <v>31</v>
      </c>
      <c r="B7" s="21">
        <v>3</v>
      </c>
      <c r="C7" s="87">
        <v>40161568</v>
      </c>
      <c r="D7" s="49">
        <f t="shared" si="0"/>
        <v>466.10169491525426</v>
      </c>
      <c r="E7" s="35">
        <v>15</v>
      </c>
      <c r="F7" s="95">
        <v>576</v>
      </c>
      <c r="G7" s="96">
        <v>41143</v>
      </c>
      <c r="H7" s="17" t="s">
        <v>52</v>
      </c>
      <c r="I7" s="17" t="s">
        <v>158</v>
      </c>
    </row>
    <row r="8" spans="1:9" s="20" customFormat="1" ht="26.25" customHeight="1">
      <c r="A8" s="15" t="s">
        <v>31</v>
      </c>
      <c r="B8" s="21">
        <v>4</v>
      </c>
      <c r="C8" s="87">
        <v>40168580</v>
      </c>
      <c r="D8" s="49">
        <f t="shared" si="0"/>
        <v>466.10169491525426</v>
      </c>
      <c r="E8" s="35">
        <v>10</v>
      </c>
      <c r="F8" s="95">
        <v>486</v>
      </c>
      <c r="G8" s="96">
        <v>41151</v>
      </c>
      <c r="H8" s="17" t="s">
        <v>45</v>
      </c>
      <c r="I8" s="17" t="s">
        <v>114</v>
      </c>
    </row>
    <row r="9" spans="1:9" s="20" customFormat="1" ht="26.25" customHeight="1">
      <c r="A9" s="15" t="s">
        <v>31</v>
      </c>
      <c r="B9" s="21">
        <v>5</v>
      </c>
      <c r="C9" s="97">
        <v>40342237</v>
      </c>
      <c r="D9" s="49">
        <f t="shared" si="0"/>
        <v>466.10169491525426</v>
      </c>
      <c r="E9" s="95">
        <v>5</v>
      </c>
      <c r="F9" s="95">
        <v>474</v>
      </c>
      <c r="G9" s="96">
        <v>41143</v>
      </c>
      <c r="H9" s="100" t="s">
        <v>63</v>
      </c>
      <c r="I9" s="92" t="s">
        <v>115</v>
      </c>
    </row>
    <row r="10" spans="1:9" s="20" customFormat="1" ht="26.25" customHeight="1">
      <c r="A10" s="15" t="s">
        <v>31</v>
      </c>
      <c r="B10" s="21">
        <v>6</v>
      </c>
      <c r="C10" s="97">
        <v>40348590</v>
      </c>
      <c r="D10" s="49">
        <f t="shared" si="0"/>
        <v>466.10169491525426</v>
      </c>
      <c r="E10" s="95">
        <v>15</v>
      </c>
      <c r="F10" s="95">
        <v>48</v>
      </c>
      <c r="G10" s="96">
        <v>41130</v>
      </c>
      <c r="H10" s="101" t="s">
        <v>51</v>
      </c>
      <c r="I10" s="92" t="s">
        <v>116</v>
      </c>
    </row>
    <row r="11" spans="1:9" s="20" customFormat="1" ht="26.25" customHeight="1">
      <c r="A11" s="15" t="s">
        <v>31</v>
      </c>
      <c r="B11" s="21">
        <v>7</v>
      </c>
      <c r="C11" s="102">
        <v>40374887</v>
      </c>
      <c r="D11" s="49">
        <f t="shared" si="0"/>
        <v>466.10169491525426</v>
      </c>
      <c r="E11" s="75">
        <v>5</v>
      </c>
      <c r="F11" s="103">
        <v>243</v>
      </c>
      <c r="G11" s="104">
        <v>41151</v>
      </c>
      <c r="H11" s="17" t="s">
        <v>45</v>
      </c>
      <c r="I11" s="76" t="s">
        <v>117</v>
      </c>
    </row>
    <row r="12" spans="1:9" s="20" customFormat="1" ht="26.25" customHeight="1">
      <c r="A12" s="15" t="s">
        <v>31</v>
      </c>
      <c r="B12" s="21">
        <v>8</v>
      </c>
      <c r="C12" s="105">
        <v>40392473</v>
      </c>
      <c r="D12" s="49">
        <f t="shared" si="0"/>
        <v>466.10169491525426</v>
      </c>
      <c r="E12" s="75">
        <v>12</v>
      </c>
      <c r="F12" s="103">
        <v>547</v>
      </c>
      <c r="G12" s="104">
        <v>41130</v>
      </c>
      <c r="H12" s="76" t="s">
        <v>160</v>
      </c>
      <c r="I12" s="76" t="s">
        <v>118</v>
      </c>
    </row>
    <row r="13" spans="1:9" s="20" customFormat="1" ht="26.25" customHeight="1">
      <c r="A13" s="15" t="s">
        <v>31</v>
      </c>
      <c r="B13" s="21">
        <v>9</v>
      </c>
      <c r="C13" s="105">
        <v>40425398</v>
      </c>
      <c r="D13" s="49">
        <f t="shared" si="0"/>
        <v>466.10169491525426</v>
      </c>
      <c r="E13" s="75">
        <v>12</v>
      </c>
      <c r="F13" s="103">
        <v>42</v>
      </c>
      <c r="G13" s="104">
        <v>41151</v>
      </c>
      <c r="H13" s="76" t="s">
        <v>58</v>
      </c>
      <c r="I13" s="76" t="s">
        <v>119</v>
      </c>
    </row>
    <row r="14" spans="1:9" s="20" customFormat="1" ht="26.25" customHeight="1">
      <c r="A14" s="15" t="s">
        <v>31</v>
      </c>
      <c r="B14" s="21">
        <v>10</v>
      </c>
      <c r="C14" s="76">
        <v>40456301</v>
      </c>
      <c r="D14" s="49">
        <f t="shared" si="0"/>
        <v>466.10169491525426</v>
      </c>
      <c r="E14" s="75">
        <v>15</v>
      </c>
      <c r="F14" s="75">
        <v>548</v>
      </c>
      <c r="G14" s="88">
        <v>41130</v>
      </c>
      <c r="H14" s="17" t="s">
        <v>53</v>
      </c>
      <c r="I14" s="76" t="s">
        <v>120</v>
      </c>
    </row>
    <row r="15" spans="1:9" s="20" customFormat="1" ht="26.25" customHeight="1">
      <c r="A15" s="15" t="s">
        <v>31</v>
      </c>
      <c r="B15" s="21">
        <v>11</v>
      </c>
      <c r="C15" s="76">
        <v>40463425</v>
      </c>
      <c r="D15" s="49">
        <f t="shared" si="0"/>
        <v>466.10169491525426</v>
      </c>
      <c r="E15" s="75">
        <v>15</v>
      </c>
      <c r="F15" s="75">
        <v>571</v>
      </c>
      <c r="G15" s="88">
        <v>41137</v>
      </c>
      <c r="H15" s="17" t="s">
        <v>45</v>
      </c>
      <c r="I15" s="76" t="s">
        <v>121</v>
      </c>
    </row>
    <row r="16" spans="1:9" s="20" customFormat="1" ht="26.25" customHeight="1">
      <c r="A16" s="15" t="s">
        <v>31</v>
      </c>
      <c r="B16" s="21">
        <v>12</v>
      </c>
      <c r="C16" s="76">
        <v>40464878</v>
      </c>
      <c r="D16" s="49">
        <f t="shared" si="0"/>
        <v>466.10169491525426</v>
      </c>
      <c r="E16" s="75">
        <v>5</v>
      </c>
      <c r="F16" s="75">
        <v>636</v>
      </c>
      <c r="G16" s="88">
        <v>41151</v>
      </c>
      <c r="H16" s="17" t="s">
        <v>45</v>
      </c>
      <c r="I16" s="76" t="s">
        <v>122</v>
      </c>
    </row>
    <row r="17" spans="1:9" s="20" customFormat="1" ht="26.25" customHeight="1">
      <c r="A17" s="15" t="s">
        <v>31</v>
      </c>
      <c r="B17" s="21">
        <v>13</v>
      </c>
      <c r="C17" s="76">
        <v>40483498</v>
      </c>
      <c r="D17" s="49">
        <f t="shared" si="0"/>
        <v>466.10169491525426</v>
      </c>
      <c r="E17" s="75">
        <v>5</v>
      </c>
      <c r="F17" s="75">
        <v>570</v>
      </c>
      <c r="G17" s="88">
        <v>41137</v>
      </c>
      <c r="H17" s="76" t="s">
        <v>58</v>
      </c>
      <c r="I17" s="76" t="s">
        <v>123</v>
      </c>
    </row>
    <row r="18" spans="1:9" s="20" customFormat="1" ht="26.25" customHeight="1">
      <c r="A18" s="15" t="s">
        <v>31</v>
      </c>
      <c r="B18" s="21">
        <v>14</v>
      </c>
      <c r="C18" s="76">
        <v>40488309</v>
      </c>
      <c r="D18" s="49">
        <f t="shared" si="0"/>
        <v>466.10169491525426</v>
      </c>
      <c r="E18" s="75">
        <v>15</v>
      </c>
      <c r="F18" s="75">
        <v>287</v>
      </c>
      <c r="G18" s="88">
        <v>41143</v>
      </c>
      <c r="H18" s="76" t="s">
        <v>58</v>
      </c>
      <c r="I18" s="76" t="s">
        <v>124</v>
      </c>
    </row>
    <row r="19" spans="1:9" s="20" customFormat="1" ht="26.25" customHeight="1">
      <c r="A19" s="15" t="s">
        <v>31</v>
      </c>
      <c r="B19" s="21">
        <v>15</v>
      </c>
      <c r="C19" s="106">
        <v>40503287</v>
      </c>
      <c r="D19" s="49">
        <f t="shared" si="0"/>
        <v>466.10169491525426</v>
      </c>
      <c r="E19" s="107">
        <v>5</v>
      </c>
      <c r="F19" s="107">
        <v>395</v>
      </c>
      <c r="G19" s="108">
        <v>41143</v>
      </c>
      <c r="H19" s="106" t="s">
        <v>66</v>
      </c>
      <c r="I19" s="106" t="s">
        <v>125</v>
      </c>
    </row>
    <row r="20" spans="1:9" s="20" customFormat="1" ht="26.25" customHeight="1">
      <c r="A20" s="15" t="s">
        <v>31</v>
      </c>
      <c r="B20" s="21">
        <v>16</v>
      </c>
      <c r="C20" s="106">
        <v>40503108</v>
      </c>
      <c r="D20" s="49">
        <f t="shared" si="0"/>
        <v>466.10169491525426</v>
      </c>
      <c r="E20" s="107">
        <v>15</v>
      </c>
      <c r="F20" s="107">
        <v>337</v>
      </c>
      <c r="G20" s="108">
        <v>41143</v>
      </c>
      <c r="H20" s="17" t="s">
        <v>45</v>
      </c>
      <c r="I20" s="106" t="s">
        <v>126</v>
      </c>
    </row>
    <row r="21" spans="1:9" s="20" customFormat="1" ht="26.25" customHeight="1">
      <c r="A21" s="15" t="s">
        <v>31</v>
      </c>
      <c r="B21" s="21">
        <v>17</v>
      </c>
      <c r="C21" s="106">
        <v>40504310</v>
      </c>
      <c r="D21" s="49">
        <f t="shared" si="0"/>
        <v>466.10169491525426</v>
      </c>
      <c r="E21" s="107">
        <v>7</v>
      </c>
      <c r="F21" s="107">
        <v>585</v>
      </c>
      <c r="G21" s="108">
        <v>41137</v>
      </c>
      <c r="H21" s="106" t="s">
        <v>32</v>
      </c>
      <c r="I21" s="106" t="s">
        <v>127</v>
      </c>
    </row>
    <row r="22" spans="1:9" s="20" customFormat="1" ht="26.25" customHeight="1">
      <c r="A22" s="15" t="s">
        <v>31</v>
      </c>
      <c r="B22" s="21">
        <v>18</v>
      </c>
      <c r="C22" s="106">
        <v>40507557</v>
      </c>
      <c r="D22" s="49">
        <f t="shared" si="0"/>
        <v>466.10169491525426</v>
      </c>
      <c r="E22" s="107">
        <v>15</v>
      </c>
      <c r="F22" s="107">
        <v>411</v>
      </c>
      <c r="G22" s="108">
        <v>41143</v>
      </c>
      <c r="H22" s="76" t="s">
        <v>58</v>
      </c>
      <c r="I22" s="106" t="s">
        <v>128</v>
      </c>
    </row>
    <row r="23" spans="1:9" s="20" customFormat="1" ht="26.25" customHeight="1">
      <c r="A23" s="15" t="s">
        <v>31</v>
      </c>
      <c r="B23" s="21">
        <v>19</v>
      </c>
      <c r="C23" s="106">
        <v>40507558</v>
      </c>
      <c r="D23" s="49">
        <f t="shared" si="0"/>
        <v>466.10169491525426</v>
      </c>
      <c r="E23" s="107">
        <v>15</v>
      </c>
      <c r="F23" s="107">
        <v>410</v>
      </c>
      <c r="G23" s="108">
        <v>41143</v>
      </c>
      <c r="H23" s="76" t="s">
        <v>58</v>
      </c>
      <c r="I23" s="106" t="s">
        <v>129</v>
      </c>
    </row>
    <row r="24" spans="1:9" s="20" customFormat="1" ht="26.25" customHeight="1">
      <c r="A24" s="15" t="s">
        <v>31</v>
      </c>
      <c r="B24" s="21">
        <v>20</v>
      </c>
      <c r="C24" s="106">
        <v>40518416</v>
      </c>
      <c r="D24" s="49">
        <f t="shared" si="0"/>
        <v>466.10169491525426</v>
      </c>
      <c r="E24" s="107">
        <v>5</v>
      </c>
      <c r="F24" s="107">
        <v>543</v>
      </c>
      <c r="G24" s="108">
        <v>41137</v>
      </c>
      <c r="H24" s="17" t="s">
        <v>45</v>
      </c>
      <c r="I24" s="106" t="s">
        <v>130</v>
      </c>
    </row>
    <row r="25" spans="1:9" s="20" customFormat="1" ht="26.25" customHeight="1">
      <c r="A25" s="15" t="s">
        <v>31</v>
      </c>
      <c r="B25" s="21">
        <v>21</v>
      </c>
      <c r="C25" s="106">
        <v>40518295</v>
      </c>
      <c r="D25" s="49">
        <f t="shared" si="0"/>
        <v>466.10169491525426</v>
      </c>
      <c r="E25" s="107">
        <v>10</v>
      </c>
      <c r="F25" s="107">
        <v>572</v>
      </c>
      <c r="G25" s="108">
        <v>41137</v>
      </c>
      <c r="H25" s="106" t="s">
        <v>48</v>
      </c>
      <c r="I25" s="106" t="s">
        <v>131</v>
      </c>
    </row>
    <row r="26" spans="1:9" s="20" customFormat="1" ht="26.25" customHeight="1">
      <c r="A26" s="15" t="s">
        <v>31</v>
      </c>
      <c r="B26" s="21">
        <v>22</v>
      </c>
      <c r="C26" s="106">
        <v>40523357</v>
      </c>
      <c r="D26" s="49">
        <f t="shared" si="0"/>
        <v>466.10169491525426</v>
      </c>
      <c r="E26" s="107">
        <v>15</v>
      </c>
      <c r="F26" s="107">
        <v>550</v>
      </c>
      <c r="G26" s="108">
        <v>41137</v>
      </c>
      <c r="H26" s="76" t="s">
        <v>58</v>
      </c>
      <c r="I26" s="106" t="s">
        <v>132</v>
      </c>
    </row>
    <row r="27" spans="1:9" s="20" customFormat="1" ht="26.25" customHeight="1">
      <c r="A27" s="15" t="s">
        <v>31</v>
      </c>
      <c r="B27" s="21">
        <v>23</v>
      </c>
      <c r="C27" s="76">
        <v>40526452</v>
      </c>
      <c r="D27" s="49">
        <f t="shared" si="0"/>
        <v>466.10169491525426</v>
      </c>
      <c r="E27" s="75">
        <v>5</v>
      </c>
      <c r="F27" s="75">
        <v>397</v>
      </c>
      <c r="G27" s="88">
        <v>41143</v>
      </c>
      <c r="H27" s="76" t="s">
        <v>54</v>
      </c>
      <c r="I27" s="76" t="s">
        <v>133</v>
      </c>
    </row>
    <row r="28" spans="1:9" s="20" customFormat="1" ht="26.25" customHeight="1">
      <c r="A28" s="15" t="s">
        <v>31</v>
      </c>
      <c r="B28" s="21">
        <v>24</v>
      </c>
      <c r="C28" s="76">
        <v>40526532</v>
      </c>
      <c r="D28" s="49">
        <f t="shared" si="0"/>
        <v>466.10169491525426</v>
      </c>
      <c r="E28" s="75">
        <v>5</v>
      </c>
      <c r="F28" s="75">
        <v>574</v>
      </c>
      <c r="G28" s="88">
        <v>41137</v>
      </c>
      <c r="H28" s="76" t="s">
        <v>50</v>
      </c>
      <c r="I28" s="76" t="s">
        <v>134</v>
      </c>
    </row>
    <row r="29" spans="1:9" s="20" customFormat="1" ht="26.25" customHeight="1">
      <c r="A29" s="15" t="s">
        <v>31</v>
      </c>
      <c r="B29" s="21">
        <v>25</v>
      </c>
      <c r="C29" s="76">
        <v>40528624</v>
      </c>
      <c r="D29" s="49">
        <f t="shared" si="0"/>
        <v>466.10169491525426</v>
      </c>
      <c r="E29" s="75">
        <v>5</v>
      </c>
      <c r="F29" s="75">
        <v>373</v>
      </c>
      <c r="G29" s="88">
        <v>41130</v>
      </c>
      <c r="H29" s="76" t="s">
        <v>50</v>
      </c>
      <c r="I29" s="76" t="s">
        <v>135</v>
      </c>
    </row>
    <row r="30" spans="1:9" s="20" customFormat="1" ht="26.25" customHeight="1">
      <c r="A30" s="15" t="s">
        <v>31</v>
      </c>
      <c r="B30" s="21">
        <v>26</v>
      </c>
      <c r="C30" s="76">
        <v>40528627</v>
      </c>
      <c r="D30" s="49">
        <f t="shared" si="0"/>
        <v>466.10169491525426</v>
      </c>
      <c r="E30" s="75">
        <v>5</v>
      </c>
      <c r="F30" s="75">
        <v>573</v>
      </c>
      <c r="G30" s="88">
        <v>41137</v>
      </c>
      <c r="H30" s="76" t="s">
        <v>50</v>
      </c>
      <c r="I30" s="76" t="s">
        <v>136</v>
      </c>
    </row>
    <row r="31" spans="1:9" s="20" customFormat="1" ht="26.25" customHeight="1">
      <c r="A31" s="15" t="s">
        <v>31</v>
      </c>
      <c r="B31" s="21">
        <v>27</v>
      </c>
      <c r="C31" s="76">
        <v>40530185</v>
      </c>
      <c r="D31" s="49">
        <f t="shared" si="0"/>
        <v>466.10169491525426</v>
      </c>
      <c r="E31" s="75">
        <v>15</v>
      </c>
      <c r="F31" s="75">
        <v>422</v>
      </c>
      <c r="G31" s="88">
        <v>41143</v>
      </c>
      <c r="H31" s="17" t="s">
        <v>45</v>
      </c>
      <c r="I31" s="76" t="s">
        <v>137</v>
      </c>
    </row>
    <row r="32" spans="1:9" s="20" customFormat="1" ht="26.25" customHeight="1">
      <c r="A32" s="15" t="s">
        <v>31</v>
      </c>
      <c r="B32" s="21">
        <v>28</v>
      </c>
      <c r="C32" s="76">
        <v>40531345</v>
      </c>
      <c r="D32" s="49">
        <f t="shared" si="0"/>
        <v>466.10169491525426</v>
      </c>
      <c r="E32" s="75">
        <v>5</v>
      </c>
      <c r="F32" s="75">
        <v>531</v>
      </c>
      <c r="G32" s="88">
        <v>41130</v>
      </c>
      <c r="H32" s="17" t="s">
        <v>45</v>
      </c>
      <c r="I32" s="76" t="s">
        <v>138</v>
      </c>
    </row>
    <row r="33" spans="1:9" s="20" customFormat="1" ht="26.25" customHeight="1">
      <c r="A33" s="15" t="s">
        <v>31</v>
      </c>
      <c r="B33" s="21">
        <v>29</v>
      </c>
      <c r="C33" s="76">
        <v>40536323</v>
      </c>
      <c r="D33" s="49">
        <f t="shared" si="0"/>
        <v>466.10169491525426</v>
      </c>
      <c r="E33" s="75">
        <v>15</v>
      </c>
      <c r="F33" s="75">
        <v>469</v>
      </c>
      <c r="G33" s="88">
        <v>41143</v>
      </c>
      <c r="H33" s="17" t="s">
        <v>60</v>
      </c>
      <c r="I33" s="76" t="s">
        <v>139</v>
      </c>
    </row>
    <row r="34" spans="1:9" s="20" customFormat="1" ht="26.25" customHeight="1">
      <c r="A34" s="15" t="s">
        <v>31</v>
      </c>
      <c r="B34" s="21">
        <v>30</v>
      </c>
      <c r="C34" s="76">
        <v>40539575</v>
      </c>
      <c r="D34" s="49">
        <f t="shared" si="0"/>
        <v>466.10169491525426</v>
      </c>
      <c r="E34" s="75">
        <v>15</v>
      </c>
      <c r="F34" s="75">
        <v>500</v>
      </c>
      <c r="G34" s="88">
        <v>41137</v>
      </c>
      <c r="H34" s="76" t="s">
        <v>58</v>
      </c>
      <c r="I34" s="76" t="s">
        <v>140</v>
      </c>
    </row>
    <row r="35" spans="1:9" s="20" customFormat="1" ht="26.25" customHeight="1">
      <c r="A35" s="15" t="s">
        <v>31</v>
      </c>
      <c r="B35" s="21">
        <v>31</v>
      </c>
      <c r="C35" s="76">
        <v>40548222</v>
      </c>
      <c r="D35" s="49">
        <f t="shared" si="0"/>
        <v>466.10169491525426</v>
      </c>
      <c r="E35" s="75">
        <v>15</v>
      </c>
      <c r="F35" s="75">
        <v>521</v>
      </c>
      <c r="G35" s="88">
        <v>41137</v>
      </c>
      <c r="H35" s="76" t="s">
        <v>32</v>
      </c>
      <c r="I35" s="76" t="s">
        <v>141</v>
      </c>
    </row>
    <row r="36" spans="1:9" s="20" customFormat="1" ht="26.25" customHeight="1">
      <c r="A36" s="15" t="s">
        <v>31</v>
      </c>
      <c r="B36" s="21">
        <v>32</v>
      </c>
      <c r="C36" s="76">
        <v>40550398</v>
      </c>
      <c r="D36" s="49">
        <f t="shared" si="0"/>
        <v>466.10169491525426</v>
      </c>
      <c r="E36" s="75">
        <v>14</v>
      </c>
      <c r="F36" s="75">
        <v>539</v>
      </c>
      <c r="G36" s="88">
        <v>41137</v>
      </c>
      <c r="H36" s="76" t="s">
        <v>58</v>
      </c>
      <c r="I36" s="76" t="s">
        <v>142</v>
      </c>
    </row>
    <row r="37" spans="1:9" s="20" customFormat="1" ht="26.25" customHeight="1">
      <c r="A37" s="15" t="s">
        <v>31</v>
      </c>
      <c r="B37" s="21">
        <v>33</v>
      </c>
      <c r="C37" s="76">
        <v>40549946</v>
      </c>
      <c r="D37" s="49">
        <f t="shared" si="0"/>
        <v>466.10169491525426</v>
      </c>
      <c r="E37" s="75">
        <v>5</v>
      </c>
      <c r="F37" s="75">
        <v>520</v>
      </c>
      <c r="G37" s="88">
        <v>41130</v>
      </c>
      <c r="H37" s="76" t="s">
        <v>58</v>
      </c>
      <c r="I37" s="76" t="s">
        <v>143</v>
      </c>
    </row>
    <row r="38" spans="1:9" s="20" customFormat="1" ht="26.25" customHeight="1">
      <c r="A38" s="15" t="s">
        <v>31</v>
      </c>
      <c r="B38" s="21">
        <v>34</v>
      </c>
      <c r="C38" s="76">
        <v>40549951</v>
      </c>
      <c r="D38" s="49">
        <f t="shared" si="0"/>
        <v>466.10169491525426</v>
      </c>
      <c r="E38" s="75">
        <v>3.5</v>
      </c>
      <c r="F38" s="75">
        <v>538</v>
      </c>
      <c r="G38" s="88">
        <v>41137</v>
      </c>
      <c r="H38" s="17" t="s">
        <v>45</v>
      </c>
      <c r="I38" s="76" t="s">
        <v>144</v>
      </c>
    </row>
    <row r="39" spans="1:9" s="20" customFormat="1" ht="26.25" customHeight="1">
      <c r="A39" s="15" t="s">
        <v>31</v>
      </c>
      <c r="B39" s="21">
        <v>35</v>
      </c>
      <c r="C39" s="76">
        <v>40564063</v>
      </c>
      <c r="D39" s="49">
        <f>550/1.18</f>
        <v>466.10169491525426</v>
      </c>
      <c r="E39" s="75">
        <v>5</v>
      </c>
      <c r="F39" s="75">
        <v>489</v>
      </c>
      <c r="G39" s="88">
        <v>41130</v>
      </c>
      <c r="H39" s="76" t="s">
        <v>58</v>
      </c>
      <c r="I39" s="76" t="s">
        <v>145</v>
      </c>
    </row>
    <row r="40" spans="1:9" s="20" customFormat="1" ht="26.25" customHeight="1">
      <c r="A40" s="15" t="s">
        <v>31</v>
      </c>
      <c r="B40" s="21">
        <v>36</v>
      </c>
      <c r="C40" s="76">
        <v>40568000</v>
      </c>
      <c r="D40" s="49">
        <f>550/1.18</f>
        <v>466.10169491525426</v>
      </c>
      <c r="E40" s="75">
        <v>15</v>
      </c>
      <c r="F40" s="75">
        <v>565</v>
      </c>
      <c r="G40" s="88">
        <v>41151</v>
      </c>
      <c r="H40" s="17" t="s">
        <v>43</v>
      </c>
      <c r="I40" s="76" t="s">
        <v>146</v>
      </c>
    </row>
    <row r="41" spans="1:9" s="20" customFormat="1" ht="26.25" customHeight="1">
      <c r="A41" s="15" t="s">
        <v>31</v>
      </c>
      <c r="B41" s="21">
        <v>37</v>
      </c>
      <c r="C41" s="76">
        <v>40577739</v>
      </c>
      <c r="D41" s="49">
        <f>550/1.18</f>
        <v>466.10169491525426</v>
      </c>
      <c r="E41" s="75">
        <v>5</v>
      </c>
      <c r="F41" s="75">
        <v>529</v>
      </c>
      <c r="G41" s="88">
        <v>41137</v>
      </c>
      <c r="H41" s="76" t="s">
        <v>58</v>
      </c>
      <c r="I41" s="76" t="s">
        <v>147</v>
      </c>
    </row>
    <row r="42" spans="1:9" s="20" customFormat="1" ht="26.25" customHeight="1">
      <c r="A42" s="15" t="s">
        <v>31</v>
      </c>
      <c r="B42" s="21">
        <v>38</v>
      </c>
      <c r="C42" s="76">
        <v>40581559</v>
      </c>
      <c r="D42" s="49">
        <f>550/1.18</f>
        <v>466.10169491525426</v>
      </c>
      <c r="E42" s="75">
        <v>5</v>
      </c>
      <c r="F42" s="75">
        <v>592</v>
      </c>
      <c r="G42" s="88">
        <v>41151</v>
      </c>
      <c r="H42" s="76" t="s">
        <v>43</v>
      </c>
      <c r="I42" s="76" t="s">
        <v>67</v>
      </c>
    </row>
    <row r="43" spans="1:9" s="20" customFormat="1" ht="26.25" customHeight="1">
      <c r="A43" s="15" t="s">
        <v>31</v>
      </c>
      <c r="B43" s="21">
        <v>39</v>
      </c>
      <c r="C43" s="76">
        <v>40581658</v>
      </c>
      <c r="D43" s="49">
        <f>550/1.18</f>
        <v>466.10169491525426</v>
      </c>
      <c r="E43" s="75">
        <v>5</v>
      </c>
      <c r="F43" s="75">
        <v>555</v>
      </c>
      <c r="G43" s="88">
        <v>41130</v>
      </c>
      <c r="H43" s="17" t="s">
        <v>45</v>
      </c>
      <c r="I43" s="76" t="s">
        <v>68</v>
      </c>
    </row>
    <row r="44" spans="1:9" s="20" customFormat="1" ht="26.25" customHeight="1">
      <c r="A44" s="15" t="s">
        <v>31</v>
      </c>
      <c r="B44" s="21">
        <v>40</v>
      </c>
      <c r="C44" s="76">
        <v>40583508</v>
      </c>
      <c r="D44" s="49">
        <f>550/1.18</f>
        <v>466.10169491525426</v>
      </c>
      <c r="E44" s="75">
        <v>12</v>
      </c>
      <c r="F44" s="75">
        <v>596</v>
      </c>
      <c r="G44" s="88">
        <v>41143</v>
      </c>
      <c r="H44" s="76" t="s">
        <v>59</v>
      </c>
      <c r="I44" s="76" t="s">
        <v>69</v>
      </c>
    </row>
    <row r="45" spans="1:9" s="20" customFormat="1" ht="26.25" customHeight="1">
      <c r="A45" s="15" t="s">
        <v>31</v>
      </c>
      <c r="B45" s="21">
        <v>41</v>
      </c>
      <c r="C45" s="76">
        <v>40592192</v>
      </c>
      <c r="D45" s="49">
        <f>550/1.18</f>
        <v>466.10169491525426</v>
      </c>
      <c r="E45" s="75">
        <v>15</v>
      </c>
      <c r="F45" s="75">
        <v>595</v>
      </c>
      <c r="G45" s="88">
        <v>41143</v>
      </c>
      <c r="H45" s="76" t="s">
        <v>59</v>
      </c>
      <c r="I45" s="76" t="s">
        <v>70</v>
      </c>
    </row>
    <row r="46" spans="1:9" s="20" customFormat="1" ht="26.25" customHeight="1">
      <c r="A46" s="15" t="s">
        <v>31</v>
      </c>
      <c r="B46" s="21">
        <v>42</v>
      </c>
      <c r="C46" s="76">
        <v>40596191</v>
      </c>
      <c r="D46" s="49">
        <f>550/1.18</f>
        <v>466.10169491525426</v>
      </c>
      <c r="E46" s="75">
        <v>3</v>
      </c>
      <c r="F46" s="75">
        <v>613</v>
      </c>
      <c r="G46" s="88">
        <v>41143</v>
      </c>
      <c r="H46" s="17" t="s">
        <v>53</v>
      </c>
      <c r="I46" s="76" t="s">
        <v>72</v>
      </c>
    </row>
    <row r="47" spans="1:9" s="20" customFormat="1" ht="26.25" customHeight="1">
      <c r="A47" s="15" t="s">
        <v>31</v>
      </c>
      <c r="B47" s="21">
        <v>43</v>
      </c>
      <c r="C47" s="76">
        <v>40593178</v>
      </c>
      <c r="D47" s="49">
        <f>550/1.18</f>
        <v>466.10169491525426</v>
      </c>
      <c r="E47" s="75">
        <v>5</v>
      </c>
      <c r="F47" s="75">
        <v>592</v>
      </c>
      <c r="G47" s="88">
        <v>41143</v>
      </c>
      <c r="H47" s="76" t="s">
        <v>32</v>
      </c>
      <c r="I47" s="76" t="s">
        <v>73</v>
      </c>
    </row>
    <row r="48" spans="1:9" s="20" customFormat="1" ht="26.25" customHeight="1">
      <c r="A48" s="15" t="s">
        <v>31</v>
      </c>
      <c r="B48" s="21">
        <v>44</v>
      </c>
      <c r="C48" s="76">
        <v>40600219</v>
      </c>
      <c r="D48" s="49">
        <f>550/1.18</f>
        <v>466.10169491525426</v>
      </c>
      <c r="E48" s="75">
        <v>5</v>
      </c>
      <c r="F48" s="75">
        <v>607</v>
      </c>
      <c r="G48" s="88">
        <v>41143</v>
      </c>
      <c r="H48" s="76" t="s">
        <v>58</v>
      </c>
      <c r="I48" s="76" t="s">
        <v>82</v>
      </c>
    </row>
    <row r="49" spans="1:9" s="20" customFormat="1" ht="26.25" customHeight="1">
      <c r="A49" s="15" t="s">
        <v>31</v>
      </c>
      <c r="B49" s="21">
        <v>45</v>
      </c>
      <c r="C49" s="17">
        <v>40040640</v>
      </c>
      <c r="D49" s="49">
        <f aca="true" t="shared" si="1" ref="D49:D57">550/1.18</f>
        <v>466.10169491525426</v>
      </c>
      <c r="E49" s="109">
        <v>8</v>
      </c>
      <c r="F49" s="95">
        <v>562</v>
      </c>
      <c r="G49" s="96">
        <v>41137</v>
      </c>
      <c r="H49" s="17" t="s">
        <v>156</v>
      </c>
      <c r="I49" s="87" t="s">
        <v>159</v>
      </c>
    </row>
    <row r="50" spans="1:9" s="20" customFormat="1" ht="26.25" customHeight="1">
      <c r="A50" s="15" t="s">
        <v>31</v>
      </c>
      <c r="B50" s="21">
        <v>46</v>
      </c>
      <c r="C50" s="17">
        <v>40086497</v>
      </c>
      <c r="D50" s="49">
        <f>58414.72/1.18</f>
        <v>49504</v>
      </c>
      <c r="E50" s="35">
        <v>416</v>
      </c>
      <c r="F50" s="27">
        <v>510</v>
      </c>
      <c r="G50" s="98">
        <v>41124</v>
      </c>
      <c r="H50" s="95" t="s">
        <v>57</v>
      </c>
      <c r="I50" s="87" t="s">
        <v>148</v>
      </c>
    </row>
    <row r="51" spans="1:9" s="20" customFormat="1" ht="26.25" customHeight="1">
      <c r="A51" s="15" t="s">
        <v>31</v>
      </c>
      <c r="B51" s="21">
        <v>47</v>
      </c>
      <c r="C51" s="17">
        <v>40484995</v>
      </c>
      <c r="D51" s="49">
        <f t="shared" si="1"/>
        <v>466.10169491525426</v>
      </c>
      <c r="E51" s="17">
        <v>5</v>
      </c>
      <c r="F51" s="17">
        <v>557</v>
      </c>
      <c r="G51" s="16">
        <v>41137</v>
      </c>
      <c r="H51" s="101" t="s">
        <v>51</v>
      </c>
      <c r="I51" s="17" t="s">
        <v>149</v>
      </c>
    </row>
    <row r="52" spans="1:9" s="20" customFormat="1" ht="26.25" customHeight="1">
      <c r="A52" s="15" t="s">
        <v>31</v>
      </c>
      <c r="B52" s="21">
        <v>48</v>
      </c>
      <c r="C52" s="17">
        <v>40511159</v>
      </c>
      <c r="D52" s="49">
        <f t="shared" si="1"/>
        <v>466.10169491525426</v>
      </c>
      <c r="E52" s="17">
        <v>5</v>
      </c>
      <c r="F52" s="17">
        <v>519</v>
      </c>
      <c r="G52" s="16">
        <v>41130</v>
      </c>
      <c r="H52" s="101" t="s">
        <v>51</v>
      </c>
      <c r="I52" s="17" t="s">
        <v>150</v>
      </c>
    </row>
    <row r="53" spans="1:9" s="20" customFormat="1" ht="26.25" customHeight="1">
      <c r="A53" s="15" t="s">
        <v>31</v>
      </c>
      <c r="B53" s="21">
        <v>49</v>
      </c>
      <c r="C53" s="17">
        <v>40532582</v>
      </c>
      <c r="D53" s="49">
        <f>95037.38/1.18</f>
        <v>80540.15254237289</v>
      </c>
      <c r="E53" s="17">
        <v>90</v>
      </c>
      <c r="F53" s="17">
        <v>517</v>
      </c>
      <c r="G53" s="16">
        <v>41124</v>
      </c>
      <c r="H53" s="17" t="s">
        <v>161</v>
      </c>
      <c r="I53" s="17" t="s">
        <v>151</v>
      </c>
    </row>
    <row r="54" spans="1:9" s="20" customFormat="1" ht="26.25" customHeight="1">
      <c r="A54" s="15" t="s">
        <v>31</v>
      </c>
      <c r="B54" s="21">
        <v>50</v>
      </c>
      <c r="C54" s="17">
        <v>40550932</v>
      </c>
      <c r="D54" s="49">
        <f t="shared" si="1"/>
        <v>466.10169491525426</v>
      </c>
      <c r="E54" s="17">
        <v>12</v>
      </c>
      <c r="F54" s="17">
        <v>523</v>
      </c>
      <c r="G54" s="16">
        <v>41130</v>
      </c>
      <c r="H54" s="17" t="s">
        <v>162</v>
      </c>
      <c r="I54" s="17" t="s">
        <v>152</v>
      </c>
    </row>
    <row r="55" spans="1:9" s="20" customFormat="1" ht="26.25" customHeight="1">
      <c r="A55" s="15" t="s">
        <v>31</v>
      </c>
      <c r="B55" s="21">
        <v>51</v>
      </c>
      <c r="C55" s="91">
        <v>40559594</v>
      </c>
      <c r="D55" s="49">
        <f>550/1.18</f>
        <v>466.10169491525426</v>
      </c>
      <c r="E55" s="91">
        <v>5</v>
      </c>
      <c r="F55" s="91">
        <v>566</v>
      </c>
      <c r="G55" s="16">
        <v>41137</v>
      </c>
      <c r="H55" s="17" t="s">
        <v>45</v>
      </c>
      <c r="I55" s="91" t="s">
        <v>153</v>
      </c>
    </row>
    <row r="56" spans="1:9" s="20" customFormat="1" ht="26.25" customHeight="1">
      <c r="A56" s="15" t="s">
        <v>31</v>
      </c>
      <c r="B56" s="21">
        <v>52</v>
      </c>
      <c r="C56" s="17">
        <v>40563970</v>
      </c>
      <c r="D56" s="49">
        <f>21119.42/1.18</f>
        <v>17897.813559322032</v>
      </c>
      <c r="E56" s="17">
        <v>20</v>
      </c>
      <c r="F56" s="17">
        <v>569</v>
      </c>
      <c r="G56" s="16">
        <v>41130</v>
      </c>
      <c r="H56" s="17" t="s">
        <v>45</v>
      </c>
      <c r="I56" s="17" t="s">
        <v>154</v>
      </c>
    </row>
    <row r="57" spans="1:9" s="20" customFormat="1" ht="26.25" customHeight="1">
      <c r="A57" s="15" t="s">
        <v>31</v>
      </c>
      <c r="B57" s="21">
        <v>53</v>
      </c>
      <c r="C57" s="17">
        <v>40569276</v>
      </c>
      <c r="D57" s="49">
        <f t="shared" si="1"/>
        <v>466.10169491525426</v>
      </c>
      <c r="E57" s="17">
        <v>4.5</v>
      </c>
      <c r="F57" s="17">
        <v>556</v>
      </c>
      <c r="G57" s="16">
        <v>41130</v>
      </c>
      <c r="H57" s="101" t="s">
        <v>51</v>
      </c>
      <c r="I57" s="17" t="s">
        <v>155</v>
      </c>
    </row>
    <row r="58" spans="1:9" ht="18.75">
      <c r="A58" s="123" t="s">
        <v>36</v>
      </c>
      <c r="B58" s="124">
        <v>1</v>
      </c>
      <c r="C58" s="125">
        <v>40340160</v>
      </c>
      <c r="D58" s="126">
        <v>466.1</v>
      </c>
      <c r="E58" s="127">
        <v>6</v>
      </c>
      <c r="F58" s="120">
        <v>398</v>
      </c>
      <c r="G58" s="118">
        <v>41130</v>
      </c>
      <c r="H58" s="120" t="s">
        <v>250</v>
      </c>
      <c r="I58" s="128" t="s">
        <v>287</v>
      </c>
    </row>
    <row r="59" spans="1:9" ht="18.75">
      <c r="A59" s="123" t="s">
        <v>36</v>
      </c>
      <c r="B59" s="124">
        <v>2</v>
      </c>
      <c r="C59" s="125">
        <v>40420911</v>
      </c>
      <c r="D59" s="126">
        <v>1342.34</v>
      </c>
      <c r="E59" s="127">
        <v>1.5</v>
      </c>
      <c r="F59" s="120">
        <v>617</v>
      </c>
      <c r="G59" s="118">
        <v>41152</v>
      </c>
      <c r="H59" s="120" t="s">
        <v>251</v>
      </c>
      <c r="I59" s="121" t="s">
        <v>288</v>
      </c>
    </row>
    <row r="60" spans="1:9" ht="18.75">
      <c r="A60" s="123" t="s">
        <v>36</v>
      </c>
      <c r="B60" s="124">
        <v>3</v>
      </c>
      <c r="C60" s="125">
        <v>40438430</v>
      </c>
      <c r="D60" s="126">
        <v>466.1</v>
      </c>
      <c r="E60" s="127">
        <v>8</v>
      </c>
      <c r="F60" s="120">
        <v>522</v>
      </c>
      <c r="G60" s="118">
        <v>41151</v>
      </c>
      <c r="H60" s="120" t="s">
        <v>252</v>
      </c>
      <c r="I60" s="121" t="s">
        <v>289</v>
      </c>
    </row>
    <row r="61" spans="1:9" ht="18.75">
      <c r="A61" s="123" t="s">
        <v>36</v>
      </c>
      <c r="B61" s="124">
        <v>4</v>
      </c>
      <c r="C61" s="125">
        <v>40456222</v>
      </c>
      <c r="D61" s="126">
        <v>35795.62</v>
      </c>
      <c r="E61" s="127">
        <v>40</v>
      </c>
      <c r="F61" s="120">
        <v>512</v>
      </c>
      <c r="G61" s="118">
        <v>41130</v>
      </c>
      <c r="H61" s="120" t="s">
        <v>253</v>
      </c>
      <c r="I61" s="121" t="s">
        <v>290</v>
      </c>
    </row>
    <row r="62" spans="1:9" ht="18.75">
      <c r="A62" s="123" t="s">
        <v>36</v>
      </c>
      <c r="B62" s="124">
        <v>5</v>
      </c>
      <c r="C62" s="125">
        <v>40460256</v>
      </c>
      <c r="D62" s="126">
        <v>466.1</v>
      </c>
      <c r="E62" s="127">
        <v>6</v>
      </c>
      <c r="F62" s="120">
        <v>560</v>
      </c>
      <c r="G62" s="118">
        <v>41137</v>
      </c>
      <c r="H62" s="120" t="s">
        <v>254</v>
      </c>
      <c r="I62" s="121" t="s">
        <v>291</v>
      </c>
    </row>
    <row r="63" spans="1:9" ht="18.75">
      <c r="A63" s="123" t="s">
        <v>36</v>
      </c>
      <c r="B63" s="124">
        <v>6</v>
      </c>
      <c r="C63" s="125">
        <v>40470536</v>
      </c>
      <c r="D63" s="126">
        <v>466.1</v>
      </c>
      <c r="E63" s="127">
        <v>9</v>
      </c>
      <c r="F63" s="129">
        <v>84</v>
      </c>
      <c r="G63" s="118">
        <v>41130</v>
      </c>
      <c r="H63" s="120" t="s">
        <v>255</v>
      </c>
      <c r="I63" s="130" t="s">
        <v>292</v>
      </c>
    </row>
    <row r="64" spans="1:9" ht="18.75">
      <c r="A64" s="123" t="s">
        <v>36</v>
      </c>
      <c r="B64" s="124">
        <v>7</v>
      </c>
      <c r="C64" s="125">
        <v>40490398</v>
      </c>
      <c r="D64" s="126">
        <v>466.1</v>
      </c>
      <c r="E64" s="127">
        <v>10</v>
      </c>
      <c r="F64" s="120">
        <v>259</v>
      </c>
      <c r="G64" s="118">
        <v>41151</v>
      </c>
      <c r="H64" s="120" t="s">
        <v>249</v>
      </c>
      <c r="I64" s="120" t="s">
        <v>293</v>
      </c>
    </row>
    <row r="65" spans="1:9" ht="18.75">
      <c r="A65" s="123" t="s">
        <v>36</v>
      </c>
      <c r="B65" s="124">
        <v>8</v>
      </c>
      <c r="C65" s="125">
        <v>40494674</v>
      </c>
      <c r="D65" s="126">
        <v>466.1</v>
      </c>
      <c r="E65" s="127">
        <v>7</v>
      </c>
      <c r="F65" s="120">
        <v>530</v>
      </c>
      <c r="G65" s="118">
        <v>41130</v>
      </c>
      <c r="H65" s="120" t="s">
        <v>249</v>
      </c>
      <c r="I65" s="120" t="s">
        <v>294</v>
      </c>
    </row>
    <row r="66" spans="1:9" ht="18.75">
      <c r="A66" s="123" t="s">
        <v>36</v>
      </c>
      <c r="B66" s="124">
        <v>9</v>
      </c>
      <c r="C66" s="125">
        <v>40505892</v>
      </c>
      <c r="D66" s="126">
        <v>466.1</v>
      </c>
      <c r="E66" s="127">
        <v>5</v>
      </c>
      <c r="F66" s="120">
        <v>541</v>
      </c>
      <c r="G66" s="118">
        <v>41141</v>
      </c>
      <c r="H66" s="120" t="s">
        <v>246</v>
      </c>
      <c r="I66" s="120" t="s">
        <v>295</v>
      </c>
    </row>
    <row r="67" spans="1:9" ht="18.75">
      <c r="A67" s="123" t="s">
        <v>36</v>
      </c>
      <c r="B67" s="124">
        <v>10</v>
      </c>
      <c r="C67" s="125">
        <v>40521094</v>
      </c>
      <c r="D67" s="126">
        <v>466.1</v>
      </c>
      <c r="E67" s="127">
        <v>12</v>
      </c>
      <c r="F67" s="120">
        <v>385</v>
      </c>
      <c r="G67" s="118">
        <v>41130</v>
      </c>
      <c r="H67" s="120" t="s">
        <v>246</v>
      </c>
      <c r="I67" s="120" t="s">
        <v>296</v>
      </c>
    </row>
    <row r="68" spans="1:9" ht="18.75">
      <c r="A68" s="131" t="s">
        <v>36</v>
      </c>
      <c r="B68" s="124">
        <v>11</v>
      </c>
      <c r="C68" s="117">
        <v>40521662</v>
      </c>
      <c r="D68" s="129">
        <v>466.1</v>
      </c>
      <c r="E68" s="119">
        <v>5</v>
      </c>
      <c r="F68" s="132">
        <v>311</v>
      </c>
      <c r="G68" s="133">
        <v>41130</v>
      </c>
      <c r="H68" s="134" t="s">
        <v>250</v>
      </c>
      <c r="I68" s="134" t="s">
        <v>297</v>
      </c>
    </row>
    <row r="69" spans="1:9" ht="18.75">
      <c r="A69" s="131" t="s">
        <v>36</v>
      </c>
      <c r="B69" s="124">
        <v>12</v>
      </c>
      <c r="C69" s="117">
        <v>40575168</v>
      </c>
      <c r="D69" s="129">
        <v>466.1</v>
      </c>
      <c r="E69" s="119">
        <v>6</v>
      </c>
      <c r="F69" s="132">
        <v>516</v>
      </c>
      <c r="G69" s="133">
        <v>41124</v>
      </c>
      <c r="H69" s="134" t="s">
        <v>247</v>
      </c>
      <c r="I69" s="134" t="s">
        <v>298</v>
      </c>
    </row>
    <row r="70" spans="1:9" ht="18.75">
      <c r="A70" s="131" t="s">
        <v>36</v>
      </c>
      <c r="B70" s="124">
        <v>13</v>
      </c>
      <c r="C70" s="117">
        <v>40593875</v>
      </c>
      <c r="D70" s="129">
        <v>466.1</v>
      </c>
      <c r="E70" s="119">
        <v>9</v>
      </c>
      <c r="F70" s="132">
        <v>619</v>
      </c>
      <c r="G70" s="133">
        <v>41145</v>
      </c>
      <c r="H70" s="134" t="s">
        <v>255</v>
      </c>
      <c r="I70" s="134" t="s">
        <v>299</v>
      </c>
    </row>
    <row r="71" spans="1:10" ht="42" customHeight="1">
      <c r="A71" s="135" t="s">
        <v>300</v>
      </c>
      <c r="B71" s="124">
        <v>1</v>
      </c>
      <c r="C71" s="142">
        <v>40532368</v>
      </c>
      <c r="D71" s="146">
        <v>466.1</v>
      </c>
      <c r="E71" s="142">
        <v>13</v>
      </c>
      <c r="F71" s="140">
        <v>407</v>
      </c>
      <c r="G71" s="141">
        <v>41124</v>
      </c>
      <c r="H71" s="137" t="s">
        <v>316</v>
      </c>
      <c r="I71" s="147" t="s">
        <v>317</v>
      </c>
      <c r="J71" s="148"/>
    </row>
    <row r="72" spans="1:10" ht="34.5" customHeight="1">
      <c r="A72" s="135" t="s">
        <v>300</v>
      </c>
      <c r="B72" s="124">
        <v>2</v>
      </c>
      <c r="C72" s="145">
        <v>40440174</v>
      </c>
      <c r="D72" s="146">
        <v>44744.53</v>
      </c>
      <c r="E72" s="149">
        <v>50</v>
      </c>
      <c r="F72" s="145">
        <v>578</v>
      </c>
      <c r="G72" s="150">
        <v>41130</v>
      </c>
      <c r="H72" s="137" t="s">
        <v>318</v>
      </c>
      <c r="I72" s="143" t="s">
        <v>319</v>
      </c>
      <c r="J72" s="151"/>
    </row>
    <row r="73" spans="1:10" ht="41.25" customHeight="1">
      <c r="A73" s="135" t="s">
        <v>300</v>
      </c>
      <c r="B73" s="124">
        <v>3</v>
      </c>
      <c r="C73" s="142">
        <v>40562529</v>
      </c>
      <c r="D73" s="146">
        <v>466.1</v>
      </c>
      <c r="E73" s="142">
        <v>15</v>
      </c>
      <c r="F73" s="140">
        <v>551</v>
      </c>
      <c r="G73" s="150">
        <v>41130</v>
      </c>
      <c r="H73" s="137" t="s">
        <v>320</v>
      </c>
      <c r="I73" s="147" t="s">
        <v>321</v>
      </c>
      <c r="J73" s="152"/>
    </row>
    <row r="74" spans="1:10" ht="27.75" customHeight="1">
      <c r="A74" s="135" t="s">
        <v>300</v>
      </c>
      <c r="B74" s="124">
        <v>4</v>
      </c>
      <c r="C74" s="145">
        <v>40572538</v>
      </c>
      <c r="D74" s="146">
        <v>466.1</v>
      </c>
      <c r="E74" s="142">
        <v>15</v>
      </c>
      <c r="F74" s="140">
        <v>587</v>
      </c>
      <c r="G74" s="150">
        <v>41137</v>
      </c>
      <c r="H74" s="137" t="s">
        <v>322</v>
      </c>
      <c r="I74" s="143" t="s">
        <v>323</v>
      </c>
      <c r="J74" s="148"/>
    </row>
    <row r="75" spans="1:10" ht="42" customHeight="1">
      <c r="A75" s="135" t="s">
        <v>300</v>
      </c>
      <c r="B75" s="124">
        <v>5</v>
      </c>
      <c r="C75" s="140">
        <v>40564932</v>
      </c>
      <c r="D75" s="146">
        <v>466.1</v>
      </c>
      <c r="E75" s="140">
        <v>6</v>
      </c>
      <c r="F75" s="145">
        <v>603</v>
      </c>
      <c r="G75" s="150">
        <v>41143</v>
      </c>
      <c r="H75" s="137" t="s">
        <v>324</v>
      </c>
      <c r="I75" s="143" t="s">
        <v>325</v>
      </c>
      <c r="J75" s="148"/>
    </row>
    <row r="76" spans="1:9" s="20" customFormat="1" ht="33" customHeight="1">
      <c r="A76" s="176" t="s">
        <v>407</v>
      </c>
      <c r="B76" s="145">
        <v>12</v>
      </c>
      <c r="C76" s="156">
        <v>40486232</v>
      </c>
      <c r="D76" s="177">
        <v>466.101694915254</v>
      </c>
      <c r="E76" s="156">
        <v>5</v>
      </c>
      <c r="F76" s="145">
        <v>470</v>
      </c>
      <c r="G76" s="150">
        <v>41124</v>
      </c>
      <c r="H76" s="161" t="s">
        <v>348</v>
      </c>
      <c r="I76" s="156" t="s">
        <v>408</v>
      </c>
    </row>
    <row r="77" spans="1:9" s="20" customFormat="1" ht="30" customHeight="1">
      <c r="A77" s="176" t="s">
        <v>407</v>
      </c>
      <c r="B77" s="145">
        <v>4</v>
      </c>
      <c r="C77" s="178">
        <v>40400652</v>
      </c>
      <c r="D77" s="177">
        <v>466.10169491525426</v>
      </c>
      <c r="E77" s="156">
        <v>5</v>
      </c>
      <c r="F77" s="145">
        <v>291</v>
      </c>
      <c r="G77" s="150">
        <v>41137</v>
      </c>
      <c r="H77" s="161" t="s">
        <v>343</v>
      </c>
      <c r="I77" s="156" t="s">
        <v>409</v>
      </c>
    </row>
    <row r="78" spans="1:9" s="20" customFormat="1" ht="30" customHeight="1">
      <c r="A78" s="176" t="s">
        <v>407</v>
      </c>
      <c r="B78" s="145">
        <v>8</v>
      </c>
      <c r="C78" s="156">
        <v>40466051</v>
      </c>
      <c r="D78" s="177">
        <v>466.10169491525426</v>
      </c>
      <c r="E78" s="179">
        <v>7</v>
      </c>
      <c r="F78" s="145">
        <v>454</v>
      </c>
      <c r="G78" s="150">
        <v>41124</v>
      </c>
      <c r="H78" s="161" t="s">
        <v>343</v>
      </c>
      <c r="I78" s="180" t="s">
        <v>410</v>
      </c>
    </row>
    <row r="79" spans="1:9" s="20" customFormat="1" ht="27" customHeight="1">
      <c r="A79" s="176" t="s">
        <v>407</v>
      </c>
      <c r="B79" s="145">
        <v>9</v>
      </c>
      <c r="C79" s="156">
        <v>40466060</v>
      </c>
      <c r="D79" s="177">
        <v>466.101694915254</v>
      </c>
      <c r="E79" s="179">
        <v>7</v>
      </c>
      <c r="F79" s="145">
        <v>453</v>
      </c>
      <c r="G79" s="150">
        <v>41151</v>
      </c>
      <c r="H79" s="161" t="s">
        <v>343</v>
      </c>
      <c r="I79" s="180" t="s">
        <v>411</v>
      </c>
    </row>
    <row r="80" spans="1:9" s="20" customFormat="1" ht="30" customHeight="1">
      <c r="A80" s="176" t="s">
        <v>407</v>
      </c>
      <c r="B80" s="145">
        <v>13</v>
      </c>
      <c r="C80" s="156">
        <v>40500015</v>
      </c>
      <c r="D80" s="177">
        <v>466.101694915254</v>
      </c>
      <c r="E80" s="156">
        <v>5</v>
      </c>
      <c r="F80" s="145">
        <v>479</v>
      </c>
      <c r="G80" s="150">
        <v>41145</v>
      </c>
      <c r="H80" s="181" t="s">
        <v>343</v>
      </c>
      <c r="I80" s="156" t="s">
        <v>412</v>
      </c>
    </row>
    <row r="81" spans="1:9" s="20" customFormat="1" ht="30" customHeight="1">
      <c r="A81" s="176" t="s">
        <v>407</v>
      </c>
      <c r="B81" s="145">
        <v>14</v>
      </c>
      <c r="C81" s="156">
        <v>40533919</v>
      </c>
      <c r="D81" s="177">
        <v>466.101694915254</v>
      </c>
      <c r="E81" s="156">
        <v>5</v>
      </c>
      <c r="F81" s="145">
        <v>458</v>
      </c>
      <c r="G81" s="150">
        <v>41130</v>
      </c>
      <c r="H81" s="161" t="s">
        <v>343</v>
      </c>
      <c r="I81" s="156" t="s">
        <v>413</v>
      </c>
    </row>
    <row r="82" spans="1:9" s="20" customFormat="1" ht="30" customHeight="1">
      <c r="A82" s="176" t="s">
        <v>407</v>
      </c>
      <c r="B82" s="145">
        <v>10</v>
      </c>
      <c r="C82" s="156">
        <v>40473345</v>
      </c>
      <c r="D82" s="177">
        <v>466.101694915254</v>
      </c>
      <c r="E82" s="156">
        <v>5</v>
      </c>
      <c r="F82" s="145">
        <v>618</v>
      </c>
      <c r="G82" s="150">
        <v>41151</v>
      </c>
      <c r="H82" s="182" t="s">
        <v>344</v>
      </c>
      <c r="I82" s="156" t="s">
        <v>378</v>
      </c>
    </row>
    <row r="83" spans="1:9" s="20" customFormat="1" ht="37.5" customHeight="1">
      <c r="A83" s="176" t="s">
        <v>407</v>
      </c>
      <c r="B83" s="145">
        <v>20</v>
      </c>
      <c r="C83" s="156">
        <v>40553303</v>
      </c>
      <c r="D83" s="177">
        <v>466.101694915254</v>
      </c>
      <c r="E83" s="156">
        <v>5</v>
      </c>
      <c r="F83" s="145">
        <v>525</v>
      </c>
      <c r="G83" s="150">
        <v>41130</v>
      </c>
      <c r="H83" s="182" t="s">
        <v>344</v>
      </c>
      <c r="I83" s="156" t="s">
        <v>414</v>
      </c>
    </row>
    <row r="84" spans="1:9" s="20" customFormat="1" ht="30" customHeight="1">
      <c r="A84" s="176" t="s">
        <v>407</v>
      </c>
      <c r="B84" s="145">
        <v>23</v>
      </c>
      <c r="C84" s="178">
        <v>40555631</v>
      </c>
      <c r="D84" s="177">
        <v>466.101694915254</v>
      </c>
      <c r="E84" s="156">
        <v>15</v>
      </c>
      <c r="F84" s="145">
        <v>615</v>
      </c>
      <c r="G84" s="150">
        <v>41145</v>
      </c>
      <c r="H84" s="182" t="s">
        <v>344</v>
      </c>
      <c r="I84" s="156" t="s">
        <v>415</v>
      </c>
    </row>
    <row r="85" spans="1:9" s="20" customFormat="1" ht="30" customHeight="1">
      <c r="A85" s="176" t="s">
        <v>407</v>
      </c>
      <c r="B85" s="145">
        <v>1</v>
      </c>
      <c r="C85" s="183">
        <v>40050671</v>
      </c>
      <c r="D85" s="177">
        <v>466.10169491525426</v>
      </c>
      <c r="E85" s="184">
        <v>15</v>
      </c>
      <c r="F85" s="145">
        <v>501</v>
      </c>
      <c r="G85" s="150">
        <v>41124</v>
      </c>
      <c r="H85" s="185" t="s">
        <v>352</v>
      </c>
      <c r="I85" s="186" t="s">
        <v>416</v>
      </c>
    </row>
    <row r="86" spans="1:9" s="20" customFormat="1" ht="30" customHeight="1">
      <c r="A86" s="176" t="s">
        <v>407</v>
      </c>
      <c r="B86" s="145">
        <v>25</v>
      </c>
      <c r="C86" s="156">
        <v>40565591</v>
      </c>
      <c r="D86" s="177">
        <v>466.101694915254</v>
      </c>
      <c r="E86" s="156">
        <v>15</v>
      </c>
      <c r="F86" s="145">
        <v>508</v>
      </c>
      <c r="G86" s="150">
        <v>41137</v>
      </c>
      <c r="H86" s="187" t="s">
        <v>388</v>
      </c>
      <c r="I86" s="156" t="s">
        <v>417</v>
      </c>
    </row>
    <row r="87" spans="1:9" s="20" customFormat="1" ht="30" customHeight="1">
      <c r="A87" s="176" t="s">
        <v>407</v>
      </c>
      <c r="B87" s="145">
        <v>26</v>
      </c>
      <c r="C87" s="156">
        <v>40574378</v>
      </c>
      <c r="D87" s="177">
        <v>466.101694915254</v>
      </c>
      <c r="E87" s="156">
        <v>5</v>
      </c>
      <c r="F87" s="145">
        <v>593</v>
      </c>
      <c r="G87" s="150">
        <v>41137</v>
      </c>
      <c r="H87" s="182" t="s">
        <v>388</v>
      </c>
      <c r="I87" s="156" t="s">
        <v>418</v>
      </c>
    </row>
    <row r="88" spans="1:9" s="20" customFormat="1" ht="30" customHeight="1">
      <c r="A88" s="176" t="s">
        <v>407</v>
      </c>
      <c r="B88" s="145">
        <v>3</v>
      </c>
      <c r="C88" s="178">
        <v>40394216</v>
      </c>
      <c r="D88" s="177">
        <v>466.10169491525426</v>
      </c>
      <c r="E88" s="156">
        <v>5</v>
      </c>
      <c r="F88" s="145">
        <v>586</v>
      </c>
      <c r="G88" s="150">
        <v>41137</v>
      </c>
      <c r="H88" s="188" t="s">
        <v>388</v>
      </c>
      <c r="I88" s="156" t="s">
        <v>419</v>
      </c>
    </row>
    <row r="89" spans="1:9" s="20" customFormat="1" ht="30" customHeight="1">
      <c r="A89" s="176" t="s">
        <v>407</v>
      </c>
      <c r="B89" s="145">
        <v>19</v>
      </c>
      <c r="C89" s="156">
        <v>40548704</v>
      </c>
      <c r="D89" s="177">
        <v>466.101694915254</v>
      </c>
      <c r="E89" s="156">
        <v>5</v>
      </c>
      <c r="F89" s="145">
        <v>604</v>
      </c>
      <c r="G89" s="150">
        <v>41145</v>
      </c>
      <c r="H89" s="188" t="s">
        <v>341</v>
      </c>
      <c r="I89" s="156" t="s">
        <v>420</v>
      </c>
    </row>
    <row r="90" spans="1:9" s="20" customFormat="1" ht="30" customHeight="1">
      <c r="A90" s="176" t="s">
        <v>407</v>
      </c>
      <c r="B90" s="145">
        <v>21</v>
      </c>
      <c r="C90" s="156">
        <v>40555276</v>
      </c>
      <c r="D90" s="177">
        <v>466.101694915254</v>
      </c>
      <c r="E90" s="156">
        <v>5</v>
      </c>
      <c r="F90" s="145">
        <v>428</v>
      </c>
      <c r="G90" s="150">
        <v>41130</v>
      </c>
      <c r="H90" s="187" t="s">
        <v>341</v>
      </c>
      <c r="I90" s="156" t="s">
        <v>421</v>
      </c>
    </row>
    <row r="91" spans="1:9" s="20" customFormat="1" ht="30" customHeight="1">
      <c r="A91" s="176" t="s">
        <v>407</v>
      </c>
      <c r="B91" s="145">
        <v>17</v>
      </c>
      <c r="C91" s="156">
        <v>40540325</v>
      </c>
      <c r="D91" s="177">
        <v>466.101694915254</v>
      </c>
      <c r="E91" s="156">
        <v>10</v>
      </c>
      <c r="F91" s="145">
        <v>478</v>
      </c>
      <c r="G91" s="150">
        <v>41124</v>
      </c>
      <c r="H91" s="187" t="s">
        <v>331</v>
      </c>
      <c r="I91" s="156" t="s">
        <v>422</v>
      </c>
    </row>
    <row r="92" spans="1:9" s="20" customFormat="1" ht="30" customHeight="1">
      <c r="A92" s="176" t="s">
        <v>407</v>
      </c>
      <c r="B92" s="145">
        <v>11</v>
      </c>
      <c r="C92" s="156">
        <v>40473373</v>
      </c>
      <c r="D92" s="177">
        <v>466.101694915254</v>
      </c>
      <c r="E92" s="156">
        <v>5</v>
      </c>
      <c r="F92" s="145">
        <v>532</v>
      </c>
      <c r="G92" s="150">
        <v>41130</v>
      </c>
      <c r="H92" s="188" t="s">
        <v>333</v>
      </c>
      <c r="I92" s="156" t="s">
        <v>378</v>
      </c>
    </row>
    <row r="93" spans="1:9" s="20" customFormat="1" ht="30" customHeight="1">
      <c r="A93" s="176" t="s">
        <v>407</v>
      </c>
      <c r="B93" s="145">
        <v>24</v>
      </c>
      <c r="C93" s="156">
        <v>40562767</v>
      </c>
      <c r="D93" s="177">
        <v>466.101694915254</v>
      </c>
      <c r="E93" s="156">
        <v>5</v>
      </c>
      <c r="F93" s="145">
        <v>513</v>
      </c>
      <c r="G93" s="150">
        <v>41137</v>
      </c>
      <c r="H93" s="161" t="s">
        <v>327</v>
      </c>
      <c r="I93" s="156" t="s">
        <v>423</v>
      </c>
    </row>
    <row r="94" spans="1:9" s="20" customFormat="1" ht="30" customHeight="1">
      <c r="A94" s="176" t="s">
        <v>407</v>
      </c>
      <c r="B94" s="145">
        <v>18</v>
      </c>
      <c r="C94" s="156">
        <v>40548101</v>
      </c>
      <c r="D94" s="177">
        <v>466.101694915254</v>
      </c>
      <c r="E94" s="156">
        <v>5</v>
      </c>
      <c r="F94" s="145">
        <v>545</v>
      </c>
      <c r="G94" s="150">
        <v>41137</v>
      </c>
      <c r="H94" s="182" t="s">
        <v>330</v>
      </c>
      <c r="I94" s="156" t="s">
        <v>424</v>
      </c>
    </row>
    <row r="95" spans="1:9" s="20" customFormat="1" ht="30" customHeight="1">
      <c r="A95" s="176" t="s">
        <v>407</v>
      </c>
      <c r="B95" s="145">
        <v>22</v>
      </c>
      <c r="C95" s="156">
        <v>40555487</v>
      </c>
      <c r="D95" s="177">
        <v>466.101694915254</v>
      </c>
      <c r="E95" s="156">
        <v>5</v>
      </c>
      <c r="F95" s="145">
        <v>534</v>
      </c>
      <c r="G95" s="150">
        <v>41137</v>
      </c>
      <c r="H95" s="182" t="s">
        <v>339</v>
      </c>
      <c r="I95" s="156" t="s">
        <v>425</v>
      </c>
    </row>
    <row r="96" spans="1:9" s="20" customFormat="1" ht="30" customHeight="1">
      <c r="A96" s="176" t="s">
        <v>407</v>
      </c>
      <c r="B96" s="145">
        <v>5</v>
      </c>
      <c r="C96" s="156">
        <v>40403724</v>
      </c>
      <c r="D96" s="177">
        <v>466.10169491525426</v>
      </c>
      <c r="E96" s="189">
        <v>15</v>
      </c>
      <c r="F96" s="145">
        <v>280</v>
      </c>
      <c r="G96" s="150">
        <v>41151</v>
      </c>
      <c r="H96" s="190" t="s">
        <v>362</v>
      </c>
      <c r="I96" s="191" t="s">
        <v>426</v>
      </c>
    </row>
    <row r="97" spans="1:9" s="20" customFormat="1" ht="30" customHeight="1">
      <c r="A97" s="176" t="s">
        <v>407</v>
      </c>
      <c r="B97" s="145">
        <v>2</v>
      </c>
      <c r="C97" s="156">
        <v>40349387</v>
      </c>
      <c r="D97" s="177">
        <v>466.10169491525426</v>
      </c>
      <c r="E97" s="156">
        <v>12</v>
      </c>
      <c r="F97" s="145">
        <v>583</v>
      </c>
      <c r="G97" s="150">
        <v>41137</v>
      </c>
      <c r="H97" s="182" t="s">
        <v>329</v>
      </c>
      <c r="I97" s="192" t="s">
        <v>427</v>
      </c>
    </row>
    <row r="98" spans="1:9" ht="30" customHeight="1">
      <c r="A98" s="176" t="s">
        <v>407</v>
      </c>
      <c r="B98" s="145">
        <v>6</v>
      </c>
      <c r="C98" s="156">
        <v>40447810</v>
      </c>
      <c r="D98" s="177">
        <v>466.10169491525426</v>
      </c>
      <c r="E98" s="156">
        <v>15</v>
      </c>
      <c r="F98" s="145">
        <v>483</v>
      </c>
      <c r="G98" s="150">
        <v>41145</v>
      </c>
      <c r="H98" s="182" t="s">
        <v>329</v>
      </c>
      <c r="I98" s="192" t="s">
        <v>428</v>
      </c>
    </row>
    <row r="99" spans="1:9" ht="30" customHeight="1">
      <c r="A99" s="176" t="s">
        <v>407</v>
      </c>
      <c r="B99" s="145">
        <v>15</v>
      </c>
      <c r="C99" s="156">
        <v>40534383</v>
      </c>
      <c r="D99" s="177">
        <v>466.101694915254</v>
      </c>
      <c r="E99" s="193">
        <v>5</v>
      </c>
      <c r="F99" s="145">
        <v>580</v>
      </c>
      <c r="G99" s="150">
        <v>41137</v>
      </c>
      <c r="H99" s="188" t="s">
        <v>329</v>
      </c>
      <c r="I99" s="194" t="s">
        <v>429</v>
      </c>
    </row>
    <row r="100" spans="1:9" ht="30" customHeight="1">
      <c r="A100" s="176" t="s">
        <v>407</v>
      </c>
      <c r="B100" s="145">
        <v>27</v>
      </c>
      <c r="C100" s="156">
        <v>40576578</v>
      </c>
      <c r="D100" s="177">
        <v>466.101694915254</v>
      </c>
      <c r="E100" s="156">
        <v>5</v>
      </c>
      <c r="F100" s="145">
        <v>588</v>
      </c>
      <c r="G100" s="150">
        <v>41137</v>
      </c>
      <c r="H100" s="195" t="s">
        <v>329</v>
      </c>
      <c r="I100" s="192" t="s">
        <v>430</v>
      </c>
    </row>
    <row r="101" spans="1:9" ht="30" customHeight="1">
      <c r="A101" s="176" t="s">
        <v>407</v>
      </c>
      <c r="B101" s="145">
        <v>7</v>
      </c>
      <c r="C101" s="196">
        <v>40450201</v>
      </c>
      <c r="D101" s="177">
        <v>466.10169491525426</v>
      </c>
      <c r="E101" s="156">
        <v>5</v>
      </c>
      <c r="F101" s="145">
        <v>285</v>
      </c>
      <c r="G101" s="150">
        <v>41124</v>
      </c>
      <c r="H101" s="182" t="s">
        <v>403</v>
      </c>
      <c r="I101" s="192" t="s">
        <v>431</v>
      </c>
    </row>
    <row r="102" spans="1:9" ht="30" customHeight="1">
      <c r="A102" s="176" t="s">
        <v>407</v>
      </c>
      <c r="B102" s="145">
        <v>16</v>
      </c>
      <c r="C102" s="156">
        <v>40536151</v>
      </c>
      <c r="D102" s="177">
        <v>466.101694915254</v>
      </c>
      <c r="E102" s="156">
        <v>5</v>
      </c>
      <c r="F102" s="145">
        <v>346</v>
      </c>
      <c r="G102" s="150">
        <v>41124</v>
      </c>
      <c r="H102" s="182" t="s">
        <v>340</v>
      </c>
      <c r="I102" s="156" t="s">
        <v>432</v>
      </c>
    </row>
    <row r="103" spans="1:14" s="215" customFormat="1" ht="34.5" customHeight="1">
      <c r="A103" s="208"/>
      <c r="B103" s="209">
        <v>1</v>
      </c>
      <c r="C103" s="210">
        <v>40294179</v>
      </c>
      <c r="D103" s="211">
        <v>466.10169491525426</v>
      </c>
      <c r="E103" s="212">
        <v>5</v>
      </c>
      <c r="F103" s="213">
        <v>387</v>
      </c>
      <c r="G103" s="214">
        <v>41124</v>
      </c>
      <c r="H103" s="212" t="s">
        <v>161</v>
      </c>
      <c r="I103" s="212" t="s">
        <v>461</v>
      </c>
      <c r="K103" s="204"/>
      <c r="L103" s="204"/>
      <c r="M103" s="204"/>
      <c r="N103" s="204"/>
    </row>
    <row r="104" spans="1:14" s="215" customFormat="1" ht="36.75" customHeight="1">
      <c r="A104" s="208"/>
      <c r="B104" s="209">
        <v>2</v>
      </c>
      <c r="C104" s="216">
        <v>40335968</v>
      </c>
      <c r="D104" s="211">
        <v>466.10169491525426</v>
      </c>
      <c r="E104" s="212">
        <v>15</v>
      </c>
      <c r="F104" s="213">
        <v>599</v>
      </c>
      <c r="G104" s="214">
        <v>41137</v>
      </c>
      <c r="H104" s="212" t="s">
        <v>439</v>
      </c>
      <c r="I104" s="212" t="s">
        <v>462</v>
      </c>
      <c r="K104" s="204"/>
      <c r="L104" s="204"/>
      <c r="M104" s="204"/>
      <c r="N104" s="204"/>
    </row>
    <row r="105" spans="1:14" s="215" customFormat="1" ht="34.5" customHeight="1">
      <c r="A105" s="208"/>
      <c r="B105" s="209">
        <v>3</v>
      </c>
      <c r="C105" s="217">
        <v>40340469</v>
      </c>
      <c r="D105" s="211">
        <v>466.10169491525426</v>
      </c>
      <c r="E105" s="212">
        <v>15</v>
      </c>
      <c r="F105" s="213">
        <v>612</v>
      </c>
      <c r="G105" s="214">
        <v>41137</v>
      </c>
      <c r="H105" s="212" t="s">
        <v>439</v>
      </c>
      <c r="I105" s="212" t="s">
        <v>463</v>
      </c>
      <c r="K105" s="204"/>
      <c r="L105" s="204"/>
      <c r="M105" s="204"/>
      <c r="N105" s="204"/>
    </row>
    <row r="106" spans="1:14" s="215" customFormat="1" ht="36.75" customHeight="1">
      <c r="A106" s="208"/>
      <c r="B106" s="209">
        <v>4</v>
      </c>
      <c r="C106" s="217">
        <v>40342123</v>
      </c>
      <c r="D106" s="211">
        <v>466.10169491525426</v>
      </c>
      <c r="E106" s="212">
        <v>15</v>
      </c>
      <c r="F106" s="213">
        <v>600</v>
      </c>
      <c r="G106" s="214">
        <v>41137</v>
      </c>
      <c r="H106" s="212" t="s">
        <v>439</v>
      </c>
      <c r="I106" s="212" t="s">
        <v>464</v>
      </c>
      <c r="K106" s="204"/>
      <c r="L106" s="204"/>
      <c r="M106" s="204"/>
      <c r="N106" s="204"/>
    </row>
    <row r="107" spans="1:14" s="219" customFormat="1" ht="27" customHeight="1">
      <c r="A107" s="218"/>
      <c r="B107" s="209">
        <v>5</v>
      </c>
      <c r="C107" s="212">
        <v>40344304</v>
      </c>
      <c r="D107" s="211">
        <v>466.10169491525426</v>
      </c>
      <c r="E107" s="212">
        <v>15</v>
      </c>
      <c r="F107" s="213">
        <v>611</v>
      </c>
      <c r="G107" s="214">
        <v>41137</v>
      </c>
      <c r="H107" s="212" t="s">
        <v>439</v>
      </c>
      <c r="I107" s="212" t="s">
        <v>465</v>
      </c>
      <c r="K107" s="220"/>
      <c r="L107" s="220"/>
      <c r="M107" s="220"/>
      <c r="N107" s="220"/>
    </row>
    <row r="108" spans="1:14" ht="36.75" customHeight="1">
      <c r="A108" s="221"/>
      <c r="B108" s="209">
        <v>6</v>
      </c>
      <c r="C108" s="212">
        <v>40346679</v>
      </c>
      <c r="D108" s="211">
        <v>466.10169491525426</v>
      </c>
      <c r="E108" s="212">
        <v>15</v>
      </c>
      <c r="F108" s="213">
        <v>610</v>
      </c>
      <c r="G108" s="214">
        <v>41145</v>
      </c>
      <c r="H108" s="212" t="s">
        <v>439</v>
      </c>
      <c r="I108" s="212" t="s">
        <v>466</v>
      </c>
      <c r="K108" s="169"/>
      <c r="L108" s="169"/>
      <c r="M108" s="169"/>
      <c r="N108" s="169"/>
    </row>
    <row r="109" spans="1:14" ht="36.75" customHeight="1">
      <c r="A109" s="221"/>
      <c r="B109" s="209">
        <v>7</v>
      </c>
      <c r="C109" s="212">
        <v>40465810</v>
      </c>
      <c r="D109" s="211">
        <v>466.10169491525426</v>
      </c>
      <c r="E109" s="212">
        <v>5</v>
      </c>
      <c r="F109" s="213">
        <v>540</v>
      </c>
      <c r="G109" s="214">
        <v>41145</v>
      </c>
      <c r="H109" s="212" t="s">
        <v>444</v>
      </c>
      <c r="I109" s="212" t="s">
        <v>467</v>
      </c>
      <c r="K109" s="169"/>
      <c r="L109" s="169"/>
      <c r="M109" s="169"/>
      <c r="N109" s="169"/>
    </row>
    <row r="110" spans="1:14" ht="36" customHeight="1">
      <c r="A110" s="221"/>
      <c r="B110" s="209">
        <v>8</v>
      </c>
      <c r="C110" s="212">
        <v>40470615</v>
      </c>
      <c r="D110" s="211">
        <v>466.10169491525426</v>
      </c>
      <c r="E110" s="212">
        <v>15</v>
      </c>
      <c r="F110" s="213">
        <v>535</v>
      </c>
      <c r="G110" s="214">
        <v>41124</v>
      </c>
      <c r="H110" s="212" t="s">
        <v>445</v>
      </c>
      <c r="I110" s="212" t="s">
        <v>468</v>
      </c>
      <c r="K110" s="169"/>
      <c r="L110" s="169"/>
      <c r="M110" s="169"/>
      <c r="N110" s="169"/>
    </row>
    <row r="111" spans="1:14" ht="37.5" customHeight="1">
      <c r="A111" s="221"/>
      <c r="B111" s="209">
        <v>9</v>
      </c>
      <c r="C111" s="216">
        <v>40505831</v>
      </c>
      <c r="D111" s="211">
        <v>466.10169491525426</v>
      </c>
      <c r="E111" s="222">
        <v>7</v>
      </c>
      <c r="F111" s="222">
        <v>584</v>
      </c>
      <c r="G111" s="223">
        <v>41145</v>
      </c>
      <c r="H111" s="222" t="s">
        <v>436</v>
      </c>
      <c r="I111" s="224" t="s">
        <v>469</v>
      </c>
      <c r="K111" s="169"/>
      <c r="L111" s="169"/>
      <c r="M111" s="169"/>
      <c r="N111" s="169"/>
    </row>
    <row r="112" spans="1:14" ht="37.5" customHeight="1">
      <c r="A112" s="221"/>
      <c r="B112" s="209">
        <v>10</v>
      </c>
      <c r="C112" s="222">
        <v>40518371</v>
      </c>
      <c r="D112" s="211">
        <v>466.10169491525426</v>
      </c>
      <c r="E112" s="225">
        <v>7</v>
      </c>
      <c r="F112" s="225">
        <v>414</v>
      </c>
      <c r="G112" s="226">
        <v>41124</v>
      </c>
      <c r="H112" s="225" t="s">
        <v>436</v>
      </c>
      <c r="I112" s="224" t="s">
        <v>470</v>
      </c>
      <c r="K112" s="169"/>
      <c r="L112" s="169"/>
      <c r="M112" s="169"/>
      <c r="N112" s="169"/>
    </row>
    <row r="113" spans="1:14" ht="37.5" customHeight="1">
      <c r="A113" s="221"/>
      <c r="B113" s="209">
        <v>11</v>
      </c>
      <c r="C113" s="222">
        <v>40590096</v>
      </c>
      <c r="D113" s="211">
        <v>466.10169491525426</v>
      </c>
      <c r="E113" s="222">
        <v>8</v>
      </c>
      <c r="F113" s="222">
        <v>598</v>
      </c>
      <c r="G113" s="223">
        <v>41145</v>
      </c>
      <c r="H113" s="227" t="s">
        <v>440</v>
      </c>
      <c r="I113" s="222" t="s">
        <v>471</v>
      </c>
      <c r="K113" s="169"/>
      <c r="L113" s="169"/>
      <c r="M113" s="169"/>
      <c r="N113" s="169"/>
    </row>
    <row r="114" spans="1:9" s="42" customFormat="1" ht="15">
      <c r="A114" s="55"/>
      <c r="B114" s="48"/>
      <c r="C114" s="87"/>
      <c r="D114" s="49"/>
      <c r="E114" s="35"/>
      <c r="F114" s="89"/>
      <c r="G114" s="27"/>
      <c r="H114" s="90"/>
      <c r="I114" s="56"/>
    </row>
    <row r="115" spans="1:8" s="42" customFormat="1" ht="15">
      <c r="A115" s="55" t="s">
        <v>30</v>
      </c>
      <c r="B115" s="48">
        <v>53</v>
      </c>
      <c r="C115" s="56"/>
      <c r="D115" s="57">
        <f>SUM(D5:D57)</f>
        <v>171247.0508474576</v>
      </c>
      <c r="E115" s="58">
        <f>SUM(E5:E57)</f>
        <v>984</v>
      </c>
      <c r="F115" s="66"/>
      <c r="G115" s="67"/>
      <c r="H115" s="68"/>
    </row>
    <row r="116" spans="1:8" s="42" customFormat="1" ht="15">
      <c r="A116" s="50"/>
      <c r="C116" s="45"/>
      <c r="D116" s="65"/>
      <c r="E116" s="35">
        <f>E115/1000</f>
        <v>0.984</v>
      </c>
      <c r="F116" s="53"/>
      <c r="G116" s="20"/>
      <c r="H116" s="44"/>
    </row>
    <row r="117" spans="1:8" s="42" customFormat="1" ht="15">
      <c r="A117" s="50"/>
      <c r="D117" s="59"/>
      <c r="F117" s="53"/>
      <c r="G117" s="20"/>
      <c r="H117" s="44"/>
    </row>
    <row r="118" spans="1:8" s="42" customFormat="1" ht="15">
      <c r="A118" s="50"/>
      <c r="D118" s="59"/>
      <c r="F118" s="53"/>
      <c r="G118" s="20"/>
      <c r="H118" s="44"/>
    </row>
    <row r="119" spans="1:8" s="42" customFormat="1" ht="15">
      <c r="A119" s="50"/>
      <c r="D119" s="59"/>
      <c r="F119" s="53"/>
      <c r="G119" s="20"/>
      <c r="H119" s="44"/>
    </row>
    <row r="120" spans="1:8" s="42" customFormat="1" ht="15">
      <c r="A120" s="50"/>
      <c r="D120" s="59"/>
      <c r="F120" s="53"/>
      <c r="G120" s="20"/>
      <c r="H120" s="44"/>
    </row>
    <row r="121" spans="1:8" s="42" customFormat="1" ht="15">
      <c r="A121" s="50"/>
      <c r="D121" s="59"/>
      <c r="F121" s="53"/>
      <c r="G121" s="20"/>
      <c r="H121" s="44"/>
    </row>
    <row r="122" spans="1:8" s="42" customFormat="1" ht="15">
      <c r="A122" s="50"/>
      <c r="D122" s="59"/>
      <c r="F122" s="53"/>
      <c r="G122" s="20"/>
      <c r="H122" s="44"/>
    </row>
    <row r="123" spans="1:8" s="42" customFormat="1" ht="15">
      <c r="A123" s="50"/>
      <c r="D123" s="59"/>
      <c r="F123" s="53"/>
      <c r="G123" s="20"/>
      <c r="H123" s="44"/>
    </row>
    <row r="124" spans="1:8" s="42" customFormat="1" ht="15">
      <c r="A124" s="50"/>
      <c r="D124" s="59"/>
      <c r="F124" s="53"/>
      <c r="G124" s="20"/>
      <c r="H124" s="44"/>
    </row>
    <row r="125" spans="1:8" s="42" customFormat="1" ht="15">
      <c r="A125" s="50"/>
      <c r="D125" s="59"/>
      <c r="F125" s="53"/>
      <c r="G125" s="20"/>
      <c r="H125" s="44"/>
    </row>
    <row r="126" spans="1:8" s="42" customFormat="1" ht="15">
      <c r="A126" s="50"/>
      <c r="D126" s="59"/>
      <c r="F126" s="53"/>
      <c r="G126" s="20"/>
      <c r="H126" s="44"/>
    </row>
    <row r="127" spans="1:8" s="42" customFormat="1" ht="15">
      <c r="A127" s="50"/>
      <c r="D127" s="59"/>
      <c r="F127" s="53"/>
      <c r="G127" s="20"/>
      <c r="H127" s="44"/>
    </row>
    <row r="128" spans="1:8" s="42" customFormat="1" ht="15">
      <c r="A128" s="50"/>
      <c r="D128" s="59"/>
      <c r="F128" s="53"/>
      <c r="G128" s="20"/>
      <c r="H128" s="44"/>
    </row>
    <row r="129" spans="1:8" s="42" customFormat="1" ht="15">
      <c r="A129" s="50"/>
      <c r="D129" s="59"/>
      <c r="F129" s="53"/>
      <c r="G129" s="20"/>
      <c r="H129" s="44"/>
    </row>
    <row r="130" spans="1:8" s="42" customFormat="1" ht="15">
      <c r="A130" s="50"/>
      <c r="D130" s="59"/>
      <c r="F130" s="53"/>
      <c r="G130" s="20"/>
      <c r="H130" s="44"/>
    </row>
    <row r="131" spans="1:8" s="42" customFormat="1" ht="15">
      <c r="A131" s="50"/>
      <c r="D131" s="59"/>
      <c r="F131" s="53"/>
      <c r="G131" s="20"/>
      <c r="H131" s="44"/>
    </row>
    <row r="132" spans="1:8" s="42" customFormat="1" ht="15">
      <c r="A132" s="50"/>
      <c r="D132" s="59"/>
      <c r="F132" s="53"/>
      <c r="G132" s="20"/>
      <c r="H132" s="44"/>
    </row>
    <row r="133" spans="1:8" s="42" customFormat="1" ht="15">
      <c r="A133" s="50"/>
      <c r="D133" s="59"/>
      <c r="F133" s="53"/>
      <c r="G133" s="20"/>
      <c r="H133" s="44"/>
    </row>
    <row r="134" spans="1:8" s="42" customFormat="1" ht="15">
      <c r="A134" s="50"/>
      <c r="D134" s="59"/>
      <c r="F134" s="53"/>
      <c r="G134" s="20"/>
      <c r="H134" s="44"/>
    </row>
    <row r="135" spans="1:8" s="42" customFormat="1" ht="15">
      <c r="A135" s="50"/>
      <c r="D135" s="59"/>
      <c r="F135" s="53"/>
      <c r="G135" s="20"/>
      <c r="H135" s="44"/>
    </row>
    <row r="136" spans="1:8" s="42" customFormat="1" ht="15">
      <c r="A136" s="50"/>
      <c r="D136" s="59"/>
      <c r="F136" s="53"/>
      <c r="G136" s="20"/>
      <c r="H136" s="44"/>
    </row>
    <row r="137" spans="1:8" s="42" customFormat="1" ht="15">
      <c r="A137" s="50"/>
      <c r="D137" s="59"/>
      <c r="F137" s="53"/>
      <c r="G137" s="20"/>
      <c r="H137" s="44"/>
    </row>
    <row r="138" spans="1:8" s="42" customFormat="1" ht="15">
      <c r="A138" s="50"/>
      <c r="D138" s="59"/>
      <c r="F138" s="53"/>
      <c r="G138" s="20"/>
      <c r="H138" s="44"/>
    </row>
    <row r="139" spans="1:8" s="42" customFormat="1" ht="15">
      <c r="A139" s="50"/>
      <c r="D139" s="59"/>
      <c r="F139" s="53"/>
      <c r="G139" s="20"/>
      <c r="H139" s="44"/>
    </row>
    <row r="140" spans="1:8" s="42" customFormat="1" ht="15">
      <c r="A140" s="50"/>
      <c r="D140" s="59"/>
      <c r="F140" s="53"/>
      <c r="G140" s="20"/>
      <c r="H140" s="44"/>
    </row>
    <row r="141" spans="1:8" s="42" customFormat="1" ht="15">
      <c r="A141" s="50"/>
      <c r="D141" s="59"/>
      <c r="F141" s="53"/>
      <c r="G141" s="20"/>
      <c r="H141" s="44"/>
    </row>
    <row r="142" spans="1:8" s="42" customFormat="1" ht="15">
      <c r="A142" s="50"/>
      <c r="D142" s="59"/>
      <c r="F142" s="53"/>
      <c r="G142" s="20"/>
      <c r="H142" s="44"/>
    </row>
    <row r="143" spans="1:8" s="42" customFormat="1" ht="15">
      <c r="A143" s="50"/>
      <c r="D143" s="59"/>
      <c r="F143" s="53"/>
      <c r="G143" s="20"/>
      <c r="H143" s="44"/>
    </row>
    <row r="144" spans="1:8" s="42" customFormat="1" ht="15">
      <c r="A144" s="50"/>
      <c r="D144" s="59"/>
      <c r="F144" s="53"/>
      <c r="G144" s="20"/>
      <c r="H144" s="44"/>
    </row>
    <row r="145" spans="1:8" s="42" customFormat="1" ht="15">
      <c r="A145" s="50"/>
      <c r="D145" s="59"/>
      <c r="F145" s="53"/>
      <c r="G145" s="20"/>
      <c r="H145" s="44"/>
    </row>
    <row r="146" spans="1:8" s="42" customFormat="1" ht="15">
      <c r="A146" s="50"/>
      <c r="D146" s="59"/>
      <c r="F146" s="53"/>
      <c r="G146" s="20"/>
      <c r="H146" s="44"/>
    </row>
    <row r="147" spans="1:8" s="42" customFormat="1" ht="15">
      <c r="A147" s="50"/>
      <c r="D147" s="59"/>
      <c r="F147" s="53"/>
      <c r="G147" s="20"/>
      <c r="H147" s="44"/>
    </row>
    <row r="148" spans="1:8" s="42" customFormat="1" ht="15">
      <c r="A148" s="50"/>
      <c r="D148" s="59"/>
      <c r="F148" s="53"/>
      <c r="G148" s="20"/>
      <c r="H148" s="44"/>
    </row>
    <row r="149" spans="1:8" s="42" customFormat="1" ht="15">
      <c r="A149" s="50"/>
      <c r="D149" s="59"/>
      <c r="F149" s="53"/>
      <c r="G149" s="20"/>
      <c r="H149" s="44"/>
    </row>
    <row r="150" spans="1:8" s="42" customFormat="1" ht="15">
      <c r="A150" s="50"/>
      <c r="D150" s="59"/>
      <c r="F150" s="53"/>
      <c r="G150" s="20"/>
      <c r="H150" s="44"/>
    </row>
    <row r="151" spans="1:8" s="42" customFormat="1" ht="15">
      <c r="A151" s="50"/>
      <c r="D151" s="59"/>
      <c r="F151" s="53"/>
      <c r="G151" s="20"/>
      <c r="H151" s="44"/>
    </row>
    <row r="152" spans="1:8" s="42" customFormat="1" ht="15">
      <c r="A152" s="50"/>
      <c r="D152" s="59"/>
      <c r="F152" s="53"/>
      <c r="G152" s="20"/>
      <c r="H152" s="44"/>
    </row>
    <row r="153" spans="1:8" s="42" customFormat="1" ht="15">
      <c r="A153" s="50"/>
      <c r="D153" s="59"/>
      <c r="F153" s="53"/>
      <c r="G153" s="20"/>
      <c r="H153" s="44"/>
    </row>
    <row r="154" spans="1:8" s="42" customFormat="1" ht="15">
      <c r="A154" s="50"/>
      <c r="D154" s="59"/>
      <c r="F154" s="53"/>
      <c r="G154" s="20"/>
      <c r="H154" s="44"/>
    </row>
    <row r="155" spans="1:8" s="42" customFormat="1" ht="15">
      <c r="A155" s="50"/>
      <c r="D155" s="59"/>
      <c r="F155" s="53"/>
      <c r="G155" s="20"/>
      <c r="H155" s="44"/>
    </row>
    <row r="156" spans="1:8" s="42" customFormat="1" ht="15">
      <c r="A156" s="50"/>
      <c r="D156" s="59"/>
      <c r="F156" s="53"/>
      <c r="G156" s="20"/>
      <c r="H156" s="44"/>
    </row>
    <row r="157" spans="1:8" s="42" customFormat="1" ht="15">
      <c r="A157" s="50"/>
      <c r="D157" s="59"/>
      <c r="F157" s="53"/>
      <c r="G157" s="20"/>
      <c r="H157" s="44"/>
    </row>
    <row r="158" spans="1:8" s="42" customFormat="1" ht="15">
      <c r="A158" s="50"/>
      <c r="D158" s="59"/>
      <c r="F158" s="53"/>
      <c r="G158" s="20"/>
      <c r="H158" s="44"/>
    </row>
    <row r="159" spans="1:8" s="42" customFormat="1" ht="15">
      <c r="A159" s="50"/>
      <c r="D159" s="59"/>
      <c r="F159" s="53"/>
      <c r="G159" s="20"/>
      <c r="H159" s="44"/>
    </row>
    <row r="160" spans="1:8" s="42" customFormat="1" ht="15">
      <c r="A160" s="50"/>
      <c r="D160" s="59"/>
      <c r="F160" s="53"/>
      <c r="G160" s="20"/>
      <c r="H160" s="44"/>
    </row>
    <row r="161" spans="1:8" s="42" customFormat="1" ht="15">
      <c r="A161" s="50"/>
      <c r="D161" s="59"/>
      <c r="F161" s="53"/>
      <c r="G161" s="20"/>
      <c r="H161" s="44"/>
    </row>
    <row r="162" spans="1:8" s="42" customFormat="1" ht="15">
      <c r="A162" s="50"/>
      <c r="D162" s="59"/>
      <c r="F162" s="53"/>
      <c r="G162" s="20"/>
      <c r="H162" s="44"/>
    </row>
    <row r="163" spans="1:8" s="42" customFormat="1" ht="15">
      <c r="A163" s="50"/>
      <c r="D163" s="59"/>
      <c r="F163" s="53"/>
      <c r="G163" s="20"/>
      <c r="H163" s="44"/>
    </row>
    <row r="164" spans="1:8" s="42" customFormat="1" ht="15">
      <c r="A164" s="50"/>
      <c r="D164" s="59"/>
      <c r="F164" s="53"/>
      <c r="G164" s="20"/>
      <c r="H164" s="44"/>
    </row>
    <row r="165" spans="1:8" s="42" customFormat="1" ht="15">
      <c r="A165" s="50"/>
      <c r="D165" s="59"/>
      <c r="F165" s="53"/>
      <c r="G165" s="20"/>
      <c r="H165" s="44"/>
    </row>
    <row r="166" spans="1:8" s="42" customFormat="1" ht="15">
      <c r="A166" s="50"/>
      <c r="D166" s="59"/>
      <c r="F166" s="53"/>
      <c r="G166" s="20"/>
      <c r="H166" s="44"/>
    </row>
    <row r="167" spans="1:8" s="42" customFormat="1" ht="15">
      <c r="A167" s="50"/>
      <c r="D167" s="59"/>
      <c r="F167" s="53"/>
      <c r="G167" s="20"/>
      <c r="H167" s="44"/>
    </row>
    <row r="168" spans="1:8" s="42" customFormat="1" ht="15">
      <c r="A168" s="50"/>
      <c r="D168" s="59"/>
      <c r="F168" s="53"/>
      <c r="G168" s="20"/>
      <c r="H168" s="44"/>
    </row>
    <row r="169" spans="1:8" s="42" customFormat="1" ht="15">
      <c r="A169" s="50"/>
      <c r="D169" s="59"/>
      <c r="F169" s="53"/>
      <c r="G169" s="20"/>
      <c r="H169" s="44"/>
    </row>
    <row r="170" spans="1:8" s="42" customFormat="1" ht="15">
      <c r="A170" s="50"/>
      <c r="D170" s="59"/>
      <c r="F170" s="53"/>
      <c r="G170" s="20"/>
      <c r="H170" s="44"/>
    </row>
    <row r="171" spans="1:8" s="42" customFormat="1" ht="15">
      <c r="A171" s="50"/>
      <c r="D171" s="59"/>
      <c r="F171" s="53"/>
      <c r="G171" s="20"/>
      <c r="H171" s="44"/>
    </row>
    <row r="172" spans="1:8" s="42" customFormat="1" ht="15">
      <c r="A172" s="50"/>
      <c r="D172" s="59"/>
      <c r="F172" s="53"/>
      <c r="G172" s="20"/>
      <c r="H172" s="44"/>
    </row>
    <row r="173" spans="1:8" s="42" customFormat="1" ht="15">
      <c r="A173" s="50"/>
      <c r="D173" s="59"/>
      <c r="F173" s="53"/>
      <c r="G173" s="20"/>
      <c r="H173" s="44"/>
    </row>
    <row r="174" spans="1:8" s="42" customFormat="1" ht="15">
      <c r="A174" s="50"/>
      <c r="D174" s="59"/>
      <c r="F174" s="53"/>
      <c r="G174" s="20"/>
      <c r="H174" s="44"/>
    </row>
    <row r="175" spans="1:8" s="42" customFormat="1" ht="15">
      <c r="A175" s="50"/>
      <c r="D175" s="59"/>
      <c r="F175" s="53"/>
      <c r="G175" s="20"/>
      <c r="H175" s="44"/>
    </row>
    <row r="176" spans="1:8" s="42" customFormat="1" ht="15">
      <c r="A176" s="50"/>
      <c r="D176" s="59"/>
      <c r="F176" s="53"/>
      <c r="G176" s="20"/>
      <c r="H176" s="44"/>
    </row>
    <row r="177" spans="1:8" s="42" customFormat="1" ht="15">
      <c r="A177" s="50"/>
      <c r="D177" s="59"/>
      <c r="F177" s="53"/>
      <c r="G177" s="20"/>
      <c r="H177" s="44"/>
    </row>
    <row r="178" spans="1:8" s="42" customFormat="1" ht="15">
      <c r="A178" s="50"/>
      <c r="D178" s="59"/>
      <c r="F178" s="53"/>
      <c r="G178" s="20"/>
      <c r="H178" s="44"/>
    </row>
    <row r="179" spans="1:8" s="42" customFormat="1" ht="15">
      <c r="A179" s="50"/>
      <c r="D179" s="59"/>
      <c r="F179" s="53"/>
      <c r="G179" s="20"/>
      <c r="H179" s="44"/>
    </row>
    <row r="180" spans="1:8" s="42" customFormat="1" ht="15">
      <c r="A180" s="50"/>
      <c r="D180" s="59"/>
      <c r="F180" s="53"/>
      <c r="G180" s="20"/>
      <c r="H180" s="44"/>
    </row>
    <row r="181" spans="1:8" s="42" customFormat="1" ht="15">
      <c r="A181" s="50"/>
      <c r="D181" s="59"/>
      <c r="F181" s="53"/>
      <c r="G181" s="20"/>
      <c r="H181" s="44"/>
    </row>
    <row r="182" spans="1:8" s="42" customFormat="1" ht="15">
      <c r="A182" s="50"/>
      <c r="D182" s="59"/>
      <c r="F182" s="53"/>
      <c r="G182" s="20"/>
      <c r="H182" s="44"/>
    </row>
    <row r="183" spans="1:8" s="42" customFormat="1" ht="15">
      <c r="A183" s="50"/>
      <c r="D183" s="59"/>
      <c r="F183" s="53"/>
      <c r="G183" s="20"/>
      <c r="H183" s="44"/>
    </row>
    <row r="184" spans="1:8" s="42" customFormat="1" ht="15">
      <c r="A184" s="50"/>
      <c r="D184" s="59"/>
      <c r="F184" s="53"/>
      <c r="G184" s="20"/>
      <c r="H184" s="44"/>
    </row>
    <row r="185" spans="1:8" s="42" customFormat="1" ht="15">
      <c r="A185" s="50"/>
      <c r="D185" s="59"/>
      <c r="F185" s="53"/>
      <c r="G185" s="20"/>
      <c r="H185" s="44"/>
    </row>
    <row r="186" spans="1:8" s="42" customFormat="1" ht="15">
      <c r="A186" s="50"/>
      <c r="D186" s="59"/>
      <c r="F186" s="53"/>
      <c r="G186" s="20"/>
      <c r="H186" s="44"/>
    </row>
    <row r="187" spans="1:8" s="42" customFormat="1" ht="15">
      <c r="A187" s="50"/>
      <c r="D187" s="59"/>
      <c r="F187" s="53"/>
      <c r="G187" s="20"/>
      <c r="H187" s="44"/>
    </row>
    <row r="188" spans="1:8" s="42" customFormat="1" ht="15">
      <c r="A188" s="50"/>
      <c r="D188" s="59"/>
      <c r="F188" s="53"/>
      <c r="G188" s="20"/>
      <c r="H188" s="44"/>
    </row>
    <row r="189" spans="1:8" s="42" customFormat="1" ht="15">
      <c r="A189" s="50"/>
      <c r="D189" s="59"/>
      <c r="F189" s="53"/>
      <c r="G189" s="20"/>
      <c r="H189" s="44"/>
    </row>
    <row r="190" spans="1:8" s="42" customFormat="1" ht="15">
      <c r="A190" s="50"/>
      <c r="D190" s="59"/>
      <c r="F190" s="53"/>
      <c r="G190" s="20"/>
      <c r="H190" s="44"/>
    </row>
    <row r="191" spans="1:8" s="42" customFormat="1" ht="15">
      <c r="A191" s="50"/>
      <c r="D191" s="59"/>
      <c r="F191" s="53"/>
      <c r="G191" s="20"/>
      <c r="H191" s="44"/>
    </row>
    <row r="192" spans="1:8" s="42" customFormat="1" ht="15">
      <c r="A192" s="50"/>
      <c r="D192" s="59"/>
      <c r="F192" s="53"/>
      <c r="G192" s="20"/>
      <c r="H192" s="44"/>
    </row>
    <row r="193" spans="1:8" s="42" customFormat="1" ht="15">
      <c r="A193" s="50"/>
      <c r="D193" s="59"/>
      <c r="F193" s="53"/>
      <c r="G193" s="20"/>
      <c r="H193" s="44"/>
    </row>
    <row r="194" spans="1:8" s="42" customFormat="1" ht="15">
      <c r="A194" s="50"/>
      <c r="D194" s="59"/>
      <c r="F194" s="53"/>
      <c r="G194" s="20"/>
      <c r="H194" s="44"/>
    </row>
    <row r="195" spans="1:8" s="42" customFormat="1" ht="15">
      <c r="A195" s="50"/>
      <c r="D195" s="59"/>
      <c r="F195" s="53"/>
      <c r="G195" s="20"/>
      <c r="H195" s="44"/>
    </row>
    <row r="196" spans="1:8" s="42" customFormat="1" ht="15">
      <c r="A196" s="50"/>
      <c r="D196" s="59"/>
      <c r="F196" s="53"/>
      <c r="G196" s="20"/>
      <c r="H196" s="44"/>
    </row>
    <row r="197" spans="1:8" s="42" customFormat="1" ht="15">
      <c r="A197" s="50"/>
      <c r="D197" s="59"/>
      <c r="F197" s="53"/>
      <c r="G197" s="20"/>
      <c r="H197" s="44"/>
    </row>
    <row r="198" spans="1:8" s="42" customFormat="1" ht="15">
      <c r="A198" s="50"/>
      <c r="D198" s="59"/>
      <c r="F198" s="53"/>
      <c r="G198" s="20"/>
      <c r="H198" s="44"/>
    </row>
    <row r="199" spans="1:8" s="42" customFormat="1" ht="15">
      <c r="A199" s="50"/>
      <c r="D199" s="59"/>
      <c r="F199" s="53"/>
      <c r="G199" s="20"/>
      <c r="H199" s="44"/>
    </row>
    <row r="200" spans="1:8" s="42" customFormat="1" ht="15">
      <c r="A200" s="50"/>
      <c r="D200" s="59"/>
      <c r="F200" s="53"/>
      <c r="G200" s="20"/>
      <c r="H200" s="44"/>
    </row>
    <row r="201" spans="1:8" s="42" customFormat="1" ht="15">
      <c r="A201" s="50"/>
      <c r="D201" s="59"/>
      <c r="F201" s="53"/>
      <c r="G201" s="20"/>
      <c r="H201" s="44"/>
    </row>
    <row r="202" spans="1:8" s="42" customFormat="1" ht="15">
      <c r="A202" s="50"/>
      <c r="D202" s="59"/>
      <c r="F202" s="53"/>
      <c r="G202" s="20"/>
      <c r="H202" s="44"/>
    </row>
    <row r="203" spans="1:8" s="42" customFormat="1" ht="15">
      <c r="A203" s="50"/>
      <c r="D203" s="59"/>
      <c r="F203" s="53"/>
      <c r="G203" s="20"/>
      <c r="H203" s="44"/>
    </row>
    <row r="204" spans="1:8" s="42" customFormat="1" ht="15">
      <c r="A204" s="50"/>
      <c r="D204" s="59"/>
      <c r="F204" s="53"/>
      <c r="G204" s="20"/>
      <c r="H204" s="44"/>
    </row>
    <row r="205" spans="1:8" s="42" customFormat="1" ht="15">
      <c r="A205" s="50"/>
      <c r="D205" s="59"/>
      <c r="F205" s="53"/>
      <c r="G205" s="20"/>
      <c r="H205" s="44"/>
    </row>
    <row r="206" spans="1:8" s="42" customFormat="1" ht="15">
      <c r="A206" s="50"/>
      <c r="D206" s="59"/>
      <c r="F206" s="53"/>
      <c r="G206" s="20"/>
      <c r="H206" s="44"/>
    </row>
    <row r="207" spans="1:8" s="42" customFormat="1" ht="15">
      <c r="A207" s="50"/>
      <c r="D207" s="59"/>
      <c r="F207" s="53"/>
      <c r="G207" s="20"/>
      <c r="H207" s="44"/>
    </row>
    <row r="208" spans="1:8" s="42" customFormat="1" ht="15">
      <c r="A208" s="50"/>
      <c r="D208" s="59"/>
      <c r="F208" s="53"/>
      <c r="G208" s="20"/>
      <c r="H208" s="44"/>
    </row>
    <row r="209" spans="1:8" s="42" customFormat="1" ht="15">
      <c r="A209" s="50"/>
      <c r="D209" s="59"/>
      <c r="F209" s="53"/>
      <c r="G209" s="20"/>
      <c r="H209" s="44"/>
    </row>
    <row r="210" spans="1:8" s="42" customFormat="1" ht="15">
      <c r="A210" s="50"/>
      <c r="D210" s="59"/>
      <c r="F210" s="53"/>
      <c r="G210" s="20"/>
      <c r="H210" s="44"/>
    </row>
    <row r="211" spans="1:8" s="42" customFormat="1" ht="15">
      <c r="A211" s="50"/>
      <c r="D211" s="59"/>
      <c r="F211" s="53"/>
      <c r="G211" s="20"/>
      <c r="H211" s="44"/>
    </row>
    <row r="212" spans="1:8" s="42" customFormat="1" ht="15">
      <c r="A212" s="50"/>
      <c r="D212" s="59"/>
      <c r="F212" s="53"/>
      <c r="G212" s="20"/>
      <c r="H212" s="44"/>
    </row>
    <row r="213" spans="1:8" s="42" customFormat="1" ht="15">
      <c r="A213" s="50"/>
      <c r="D213" s="59"/>
      <c r="F213" s="53"/>
      <c r="G213" s="20"/>
      <c r="H213" s="44"/>
    </row>
    <row r="214" spans="1:8" s="42" customFormat="1" ht="15">
      <c r="A214" s="50"/>
      <c r="D214" s="59"/>
      <c r="F214" s="53"/>
      <c r="G214" s="20"/>
      <c r="H214" s="44"/>
    </row>
    <row r="215" spans="1:8" s="42" customFormat="1" ht="15">
      <c r="A215" s="50"/>
      <c r="D215" s="59"/>
      <c r="F215" s="53"/>
      <c r="G215" s="20"/>
      <c r="H215" s="44"/>
    </row>
    <row r="216" spans="1:8" s="42" customFormat="1" ht="15">
      <c r="A216" s="50"/>
      <c r="D216" s="59"/>
      <c r="F216" s="53"/>
      <c r="G216" s="20"/>
      <c r="H216" s="44"/>
    </row>
    <row r="217" spans="1:8" s="42" customFormat="1" ht="15">
      <c r="A217" s="50"/>
      <c r="D217" s="59"/>
      <c r="F217" s="53"/>
      <c r="G217" s="20"/>
      <c r="H217" s="44"/>
    </row>
    <row r="218" spans="1:8" s="42" customFormat="1" ht="15">
      <c r="A218" s="50"/>
      <c r="D218" s="59"/>
      <c r="F218" s="53"/>
      <c r="G218" s="20"/>
      <c r="H218" s="44"/>
    </row>
    <row r="219" spans="1:8" s="42" customFormat="1" ht="15">
      <c r="A219" s="50"/>
      <c r="D219" s="59"/>
      <c r="F219" s="53"/>
      <c r="G219" s="20"/>
      <c r="H219" s="44"/>
    </row>
    <row r="220" spans="1:8" s="42" customFormat="1" ht="15">
      <c r="A220" s="50"/>
      <c r="D220" s="59"/>
      <c r="F220" s="53"/>
      <c r="G220" s="20"/>
      <c r="H220" s="44"/>
    </row>
    <row r="221" spans="1:8" s="42" customFormat="1" ht="15">
      <c r="A221" s="50"/>
      <c r="D221" s="59"/>
      <c r="F221" s="53"/>
      <c r="G221" s="20"/>
      <c r="H221" s="44"/>
    </row>
    <row r="222" spans="1:8" s="42" customFormat="1" ht="15">
      <c r="A222" s="50"/>
      <c r="D222" s="59"/>
      <c r="F222" s="53"/>
      <c r="G222" s="20"/>
      <c r="H222" s="44"/>
    </row>
    <row r="223" spans="1:8" s="42" customFormat="1" ht="15">
      <c r="A223" s="50"/>
      <c r="D223" s="59"/>
      <c r="F223" s="53"/>
      <c r="G223" s="20"/>
      <c r="H223" s="44"/>
    </row>
    <row r="224" spans="1:8" s="42" customFormat="1" ht="15">
      <c r="A224" s="50"/>
      <c r="D224" s="59"/>
      <c r="F224" s="53"/>
      <c r="G224" s="20"/>
      <c r="H224" s="44"/>
    </row>
    <row r="225" spans="1:8" s="42" customFormat="1" ht="15">
      <c r="A225" s="50"/>
      <c r="D225" s="59"/>
      <c r="F225" s="53"/>
      <c r="G225" s="20"/>
      <c r="H225" s="44"/>
    </row>
    <row r="226" spans="1:8" s="42" customFormat="1" ht="15">
      <c r="A226" s="50"/>
      <c r="D226" s="59"/>
      <c r="F226" s="53"/>
      <c r="G226" s="20"/>
      <c r="H226" s="44"/>
    </row>
    <row r="227" spans="1:8" s="42" customFormat="1" ht="15">
      <c r="A227" s="50"/>
      <c r="D227" s="59"/>
      <c r="F227" s="53"/>
      <c r="G227" s="20"/>
      <c r="H227" s="44"/>
    </row>
    <row r="228" spans="1:8" s="42" customFormat="1" ht="15">
      <c r="A228" s="50"/>
      <c r="D228" s="59"/>
      <c r="F228" s="53"/>
      <c r="G228" s="20"/>
      <c r="H228" s="44"/>
    </row>
    <row r="229" spans="1:8" s="42" customFormat="1" ht="15">
      <c r="A229" s="50"/>
      <c r="D229" s="59"/>
      <c r="F229" s="53"/>
      <c r="G229" s="20"/>
      <c r="H229" s="44"/>
    </row>
    <row r="230" spans="1:8" s="42" customFormat="1" ht="15">
      <c r="A230" s="50"/>
      <c r="D230" s="59"/>
      <c r="F230" s="53"/>
      <c r="G230" s="20"/>
      <c r="H230" s="44"/>
    </row>
    <row r="231" spans="1:8" s="42" customFormat="1" ht="15">
      <c r="A231" s="50"/>
      <c r="D231" s="59"/>
      <c r="F231" s="53"/>
      <c r="G231" s="20"/>
      <c r="H231" s="44"/>
    </row>
    <row r="232" spans="1:8" s="42" customFormat="1" ht="15">
      <c r="A232" s="50"/>
      <c r="D232" s="59"/>
      <c r="F232" s="53"/>
      <c r="G232" s="20"/>
      <c r="H232" s="44"/>
    </row>
    <row r="233" spans="1:8" s="42" customFormat="1" ht="15">
      <c r="A233" s="50"/>
      <c r="D233" s="59"/>
      <c r="F233" s="53"/>
      <c r="G233" s="20"/>
      <c r="H233" s="44"/>
    </row>
    <row r="234" spans="1:8" s="42" customFormat="1" ht="15">
      <c r="A234" s="50"/>
      <c r="D234" s="59"/>
      <c r="F234" s="53"/>
      <c r="G234" s="20"/>
      <c r="H234" s="44"/>
    </row>
    <row r="235" spans="1:8" s="42" customFormat="1" ht="15">
      <c r="A235" s="50"/>
      <c r="D235" s="59"/>
      <c r="F235" s="53"/>
      <c r="G235" s="20"/>
      <c r="H235" s="44"/>
    </row>
    <row r="236" spans="1:8" s="42" customFormat="1" ht="15">
      <c r="A236" s="50"/>
      <c r="D236" s="59"/>
      <c r="F236" s="53"/>
      <c r="G236" s="20"/>
      <c r="H236" s="44"/>
    </row>
    <row r="237" spans="1:8" s="42" customFormat="1" ht="15">
      <c r="A237" s="50"/>
      <c r="D237" s="59"/>
      <c r="F237" s="53"/>
      <c r="G237" s="20"/>
      <c r="H237" s="44"/>
    </row>
    <row r="238" spans="1:8" s="42" customFormat="1" ht="15">
      <c r="A238" s="50"/>
      <c r="D238" s="59"/>
      <c r="F238" s="53"/>
      <c r="G238" s="20"/>
      <c r="H238" s="44"/>
    </row>
    <row r="239" spans="1:8" s="42" customFormat="1" ht="15">
      <c r="A239" s="50"/>
      <c r="D239" s="59"/>
      <c r="F239" s="53"/>
      <c r="G239" s="20"/>
      <c r="H239" s="44"/>
    </row>
    <row r="240" spans="1:8" s="42" customFormat="1" ht="15">
      <c r="A240" s="50"/>
      <c r="D240" s="59"/>
      <c r="F240" s="53"/>
      <c r="G240" s="20"/>
      <c r="H240" s="44"/>
    </row>
    <row r="241" spans="1:8" s="42" customFormat="1" ht="15">
      <c r="A241" s="50"/>
      <c r="D241" s="59"/>
      <c r="F241" s="53"/>
      <c r="G241" s="20"/>
      <c r="H241" s="44"/>
    </row>
    <row r="242" spans="1:8" s="42" customFormat="1" ht="15">
      <c r="A242" s="50"/>
      <c r="D242" s="59"/>
      <c r="F242" s="53"/>
      <c r="G242" s="20"/>
      <c r="H242" s="44"/>
    </row>
    <row r="243" spans="1:8" s="42" customFormat="1" ht="15">
      <c r="A243" s="50"/>
      <c r="D243" s="59"/>
      <c r="F243" s="53"/>
      <c r="G243" s="20"/>
      <c r="H243" s="44"/>
    </row>
    <row r="244" spans="1:8" s="42" customFormat="1" ht="15">
      <c r="A244" s="50"/>
      <c r="D244" s="59"/>
      <c r="F244" s="53"/>
      <c r="G244" s="20"/>
      <c r="H244" s="44"/>
    </row>
    <row r="245" spans="1:8" s="42" customFormat="1" ht="15">
      <c r="A245" s="50"/>
      <c r="D245" s="59"/>
      <c r="F245" s="53"/>
      <c r="G245" s="20"/>
      <c r="H245" s="44"/>
    </row>
    <row r="246" spans="1:8" s="42" customFormat="1" ht="15">
      <c r="A246" s="50"/>
      <c r="D246" s="59"/>
      <c r="F246" s="53"/>
      <c r="G246" s="20"/>
      <c r="H246" s="44"/>
    </row>
    <row r="247" spans="1:8" s="42" customFormat="1" ht="15">
      <c r="A247" s="50"/>
      <c r="D247" s="59"/>
      <c r="F247" s="53"/>
      <c r="G247" s="20"/>
      <c r="H247" s="44"/>
    </row>
    <row r="248" spans="1:8" s="42" customFormat="1" ht="15">
      <c r="A248" s="50"/>
      <c r="D248" s="59"/>
      <c r="F248" s="53"/>
      <c r="G248" s="20"/>
      <c r="H248" s="44"/>
    </row>
    <row r="249" spans="1:8" s="42" customFormat="1" ht="15">
      <c r="A249" s="50"/>
      <c r="D249" s="59"/>
      <c r="F249" s="53"/>
      <c r="G249" s="20"/>
      <c r="H249" s="44"/>
    </row>
    <row r="250" spans="1:8" s="42" customFormat="1" ht="15">
      <c r="A250" s="50"/>
      <c r="D250" s="59"/>
      <c r="F250" s="53"/>
      <c r="G250" s="20"/>
      <c r="H250" s="44"/>
    </row>
    <row r="251" spans="1:8" s="42" customFormat="1" ht="15">
      <c r="A251" s="50"/>
      <c r="D251" s="59"/>
      <c r="F251" s="53"/>
      <c r="G251" s="20"/>
      <c r="H251" s="44"/>
    </row>
    <row r="252" spans="1:8" s="42" customFormat="1" ht="15">
      <c r="A252" s="50"/>
      <c r="D252" s="59"/>
      <c r="F252" s="53"/>
      <c r="G252" s="20"/>
      <c r="H252" s="44"/>
    </row>
    <row r="253" spans="1:8" s="42" customFormat="1" ht="15">
      <c r="A253" s="50"/>
      <c r="D253" s="59"/>
      <c r="F253" s="53"/>
      <c r="G253" s="20"/>
      <c r="H253" s="44"/>
    </row>
    <row r="254" spans="1:8" s="42" customFormat="1" ht="15">
      <c r="A254" s="50"/>
      <c r="D254" s="59"/>
      <c r="F254" s="53"/>
      <c r="G254" s="20"/>
      <c r="H254" s="44"/>
    </row>
    <row r="255" spans="1:8" s="42" customFormat="1" ht="15">
      <c r="A255" s="50"/>
      <c r="D255" s="59"/>
      <c r="F255" s="53"/>
      <c r="G255" s="20"/>
      <c r="H255" s="44"/>
    </row>
    <row r="256" spans="1:8" s="42" customFormat="1" ht="15">
      <c r="A256" s="50"/>
      <c r="D256" s="59"/>
      <c r="F256" s="53"/>
      <c r="G256" s="20"/>
      <c r="H256" s="44"/>
    </row>
    <row r="257" spans="1:8" s="42" customFormat="1" ht="15">
      <c r="A257" s="50"/>
      <c r="D257" s="59"/>
      <c r="F257" s="53"/>
      <c r="G257" s="20"/>
      <c r="H257" s="44"/>
    </row>
    <row r="258" spans="1:8" s="42" customFormat="1" ht="15">
      <c r="A258" s="50"/>
      <c r="D258" s="59"/>
      <c r="F258" s="53"/>
      <c r="G258" s="20"/>
      <c r="H258" s="44"/>
    </row>
    <row r="259" spans="1:8" s="42" customFormat="1" ht="15">
      <c r="A259" s="50"/>
      <c r="D259" s="59"/>
      <c r="F259" s="53"/>
      <c r="G259" s="20"/>
      <c r="H259" s="44"/>
    </row>
  </sheetData>
  <sheetProtection/>
  <autoFilter ref="A4:I5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4" t="s">
        <v>112</v>
      </c>
    </row>
    <row r="2" spans="1:6" s="28" customFormat="1" ht="15">
      <c r="A2" s="29"/>
      <c r="B2" s="29"/>
      <c r="C2" s="29"/>
      <c r="D2" s="29"/>
      <c r="E2" s="29"/>
      <c r="F2" s="29"/>
    </row>
    <row r="3" spans="1:6" s="81" customFormat="1" ht="19.5" customHeight="1">
      <c r="A3" s="77">
        <v>1</v>
      </c>
      <c r="B3" s="17">
        <v>15536023</v>
      </c>
      <c r="C3" s="16">
        <v>41110</v>
      </c>
      <c r="D3" s="17" t="s">
        <v>77</v>
      </c>
      <c r="E3" s="99">
        <v>15</v>
      </c>
      <c r="F3" s="17" t="s">
        <v>81</v>
      </c>
    </row>
    <row r="4" spans="1:6" s="81" customFormat="1" ht="18.75" customHeight="1">
      <c r="A4" s="77">
        <v>2</v>
      </c>
      <c r="B4" s="91">
        <v>15545341</v>
      </c>
      <c r="C4" s="16">
        <v>41128</v>
      </c>
      <c r="D4" s="91" t="s">
        <v>109</v>
      </c>
      <c r="E4" s="91">
        <v>7.5</v>
      </c>
      <c r="F4" s="17" t="s">
        <v>81</v>
      </c>
    </row>
    <row r="5" spans="1:6" s="81" customFormat="1" ht="22.5" customHeight="1">
      <c r="A5" s="77">
        <v>3</v>
      </c>
      <c r="B5" s="17">
        <v>15492767</v>
      </c>
      <c r="C5" s="16">
        <v>41047</v>
      </c>
      <c r="D5" s="17" t="s">
        <v>110</v>
      </c>
      <c r="E5" s="91">
        <v>2000</v>
      </c>
      <c r="F5" s="17" t="s">
        <v>111</v>
      </c>
    </row>
    <row r="6" spans="1:6" s="28" customFormat="1" ht="41.25" customHeight="1">
      <c r="A6" s="34"/>
      <c r="B6" s="78"/>
      <c r="C6" s="63"/>
      <c r="D6" s="45"/>
      <c r="E6" s="64">
        <f>SUM(E3:E5)</f>
        <v>2022.5</v>
      </c>
      <c r="F6" s="45"/>
    </row>
    <row r="7" spans="1:6" s="31" customFormat="1" ht="48" customHeight="1">
      <c r="A7" s="34">
        <v>3</v>
      </c>
      <c r="B7" s="79"/>
      <c r="C7" s="63"/>
      <c r="D7" s="45"/>
      <c r="E7" s="64">
        <f>E6/1000</f>
        <v>2.0225</v>
      </c>
      <c r="F7" s="45"/>
    </row>
    <row r="8" spans="1:6" s="28" customFormat="1" ht="15">
      <c r="A8" s="30"/>
      <c r="B8" s="32"/>
      <c r="C8" s="33"/>
      <c r="D8" s="32"/>
      <c r="E8" s="34"/>
      <c r="F8" s="45"/>
    </row>
  </sheetData>
  <sheetProtection/>
  <autoFilter ref="A2:I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2011-04-29T10:58:37Z</cp:lastPrinted>
  <dcterms:created xsi:type="dcterms:W3CDTF">2010-04-23T14:29:34Z</dcterms:created>
  <dcterms:modified xsi:type="dcterms:W3CDTF">2012-09-28T14:19:16Z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